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 tabRatio="938" firstSheet="2" activeTab="12"/>
  </bookViews>
  <sheets>
    <sheet name="Region Totals" sheetId="1" r:id="rId1"/>
    <sheet name="PA Total by Country" sheetId="2" r:id="rId2"/>
    <sheet name="Counties" sheetId="3" r:id="rId3"/>
    <sheet name="Region 1" sheetId="4" r:id="rId4"/>
    <sheet name="Region 2 Total" sheetId="5" r:id="rId5"/>
    <sheet name="Region 2 Harrisburg" sheetId="10" r:id="rId6"/>
    <sheet name="Region 2 Lancaster" sheetId="11" r:id="rId7"/>
    <sheet name="Region 3" sheetId="6" r:id="rId8"/>
    <sheet name="Region 4 Total" sheetId="7" r:id="rId9"/>
    <sheet name="Region 4 Allentown" sheetId="12" r:id="rId10"/>
    <sheet name="Region 4 Scranton" sheetId="13" r:id="rId11"/>
    <sheet name="Region 5" sheetId="8" r:id="rId12"/>
    <sheet name="VOLAG City Arrivals" sheetId="9" r:id="rId13"/>
  </sheets>
  <calcPr calcId="145621"/>
</workbook>
</file>

<file path=xl/calcChain.xml><?xml version="1.0" encoding="utf-8"?>
<calcChain xmlns="http://schemas.openxmlformats.org/spreadsheetml/2006/main">
  <c r="O24" i="2" l="1"/>
  <c r="O9" i="13"/>
  <c r="O6" i="13"/>
  <c r="O12" i="7"/>
  <c r="N67" i="9"/>
  <c r="N40" i="9"/>
  <c r="O11" i="6"/>
  <c r="N31" i="11"/>
  <c r="O23" i="11"/>
  <c r="O6" i="11"/>
  <c r="O11" i="10"/>
  <c r="O10" i="5"/>
  <c r="O8" i="4"/>
  <c r="O6" i="2"/>
  <c r="O10" i="13" l="1"/>
  <c r="O8" i="13"/>
  <c r="O7" i="13"/>
  <c r="O5" i="13"/>
  <c r="O8" i="12"/>
  <c r="O7" i="12"/>
  <c r="O6" i="12"/>
  <c r="O10" i="7"/>
  <c r="O19" i="4"/>
  <c r="O16" i="4"/>
  <c r="O14" i="4"/>
  <c r="O13" i="4"/>
  <c r="O23" i="10"/>
  <c r="O14" i="10"/>
  <c r="O13" i="10"/>
  <c r="O10" i="10"/>
  <c r="O9" i="10"/>
  <c r="O8" i="10"/>
  <c r="O7" i="10"/>
  <c r="O6" i="10"/>
  <c r="O12" i="10"/>
  <c r="O5" i="10"/>
  <c r="O4" i="10"/>
  <c r="N15" i="3"/>
  <c r="N26" i="3"/>
  <c r="N12" i="3"/>
  <c r="C11" i="13" l="1"/>
  <c r="D11" i="13"/>
  <c r="E11" i="13"/>
  <c r="F11" i="13"/>
  <c r="G11" i="13"/>
  <c r="H11" i="13"/>
  <c r="I11" i="13"/>
  <c r="J11" i="13"/>
  <c r="K11" i="13"/>
  <c r="L11" i="13"/>
  <c r="N11" i="13"/>
  <c r="M11" i="13"/>
  <c r="N75" i="9"/>
  <c r="N72" i="9"/>
  <c r="N70" i="9"/>
  <c r="N68" i="9"/>
  <c r="N69" i="9"/>
  <c r="O24" i="6"/>
  <c r="O30" i="11"/>
  <c r="O29" i="11"/>
  <c r="O28" i="11"/>
  <c r="O27" i="11"/>
  <c r="O26" i="11"/>
  <c r="O25" i="11"/>
  <c r="O24" i="11"/>
  <c r="O15" i="11"/>
  <c r="O14" i="11"/>
  <c r="O13" i="11"/>
  <c r="O12" i="11"/>
  <c r="O11" i="11"/>
  <c r="O10" i="11"/>
  <c r="O9" i="11"/>
  <c r="O8" i="11"/>
  <c r="O7" i="11"/>
  <c r="O5" i="11"/>
  <c r="O4" i="11"/>
  <c r="O12" i="4" l="1"/>
  <c r="N18" i="3" l="1"/>
  <c r="O16" i="11"/>
  <c r="O16" i="5"/>
  <c r="O13" i="2"/>
  <c r="O15" i="4"/>
  <c r="O11" i="4"/>
  <c r="O4" i="13" l="1"/>
  <c r="O11" i="13" s="1"/>
  <c r="O5" i="12"/>
  <c r="O4" i="12"/>
  <c r="O21" i="6"/>
  <c r="N7" i="3"/>
  <c r="O21" i="4"/>
  <c r="O9" i="12" l="1"/>
  <c r="N9" i="12"/>
  <c r="M9" i="12"/>
  <c r="L9" i="12"/>
  <c r="K9" i="12"/>
  <c r="J9" i="12"/>
  <c r="I9" i="12"/>
  <c r="H9" i="12"/>
  <c r="G9" i="12"/>
  <c r="F9" i="12"/>
  <c r="E9" i="12"/>
  <c r="D9" i="12"/>
  <c r="C9" i="12"/>
  <c r="M31" i="11"/>
  <c r="L31" i="11"/>
  <c r="K31" i="11"/>
  <c r="J31" i="11"/>
  <c r="I31" i="11"/>
  <c r="H31" i="11"/>
  <c r="G31" i="11"/>
  <c r="F31" i="11"/>
  <c r="E31" i="11"/>
  <c r="D31" i="11"/>
  <c r="C31" i="11"/>
  <c r="O31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0"/>
  <c r="M15" i="10"/>
  <c r="L15" i="10"/>
  <c r="K15" i="10"/>
  <c r="J15" i="10"/>
  <c r="I15" i="10"/>
  <c r="H15" i="10"/>
  <c r="G15" i="10"/>
  <c r="F15" i="10"/>
  <c r="E15" i="10"/>
  <c r="D15" i="10"/>
  <c r="C15" i="10"/>
  <c r="O15" i="10"/>
  <c r="C24" i="10"/>
  <c r="N24" i="10"/>
  <c r="M24" i="10"/>
  <c r="L24" i="10"/>
  <c r="K24" i="10"/>
  <c r="J24" i="10"/>
  <c r="I24" i="10"/>
  <c r="H24" i="10"/>
  <c r="G24" i="10"/>
  <c r="F24" i="10"/>
  <c r="E24" i="10"/>
  <c r="D24" i="10"/>
  <c r="O22" i="10"/>
  <c r="O24" i="10" l="1"/>
  <c r="O9" i="8"/>
  <c r="J22" i="8"/>
  <c r="O12" i="2"/>
  <c r="O12" i="5"/>
  <c r="N64" i="9" l="1"/>
  <c r="O22" i="5"/>
  <c r="H23" i="5"/>
  <c r="G23" i="5"/>
  <c r="F23" i="5"/>
  <c r="E23" i="5"/>
  <c r="D23" i="5"/>
  <c r="C23" i="5"/>
  <c r="I23" i="5"/>
  <c r="O32" i="2" l="1"/>
  <c r="O22" i="2"/>
  <c r="O30" i="2"/>
  <c r="O8" i="2"/>
  <c r="N98" i="9"/>
  <c r="N95" i="9"/>
  <c r="O20" i="8"/>
  <c r="O16" i="8"/>
  <c r="O14" i="8"/>
  <c r="N83" i="9"/>
  <c r="N82" i="9"/>
  <c r="N88" i="9"/>
  <c r="N87" i="9"/>
  <c r="N60" i="9"/>
  <c r="N76" i="9"/>
  <c r="N74" i="9"/>
  <c r="N73" i="9"/>
  <c r="N71" i="9"/>
  <c r="N66" i="9"/>
  <c r="N65" i="9"/>
  <c r="N62" i="9"/>
  <c r="N61" i="9"/>
  <c r="N57" i="9"/>
  <c r="O15" i="6"/>
  <c r="O20" i="6"/>
  <c r="O19" i="6"/>
  <c r="H28" i="6"/>
  <c r="N38" i="3"/>
  <c r="N34" i="3"/>
  <c r="N33" i="3"/>
  <c r="N32" i="3"/>
  <c r="N28" i="3"/>
  <c r="N27" i="3"/>
  <c r="N25" i="3"/>
  <c r="N24" i="3"/>
  <c r="N8" i="3"/>
  <c r="N6" i="3"/>
  <c r="N5" i="3"/>
  <c r="N20" i="3"/>
  <c r="N17" i="3"/>
  <c r="N14" i="3"/>
  <c r="N13" i="3"/>
  <c r="N7" i="9"/>
  <c r="N10" i="9"/>
  <c r="N21" i="3" l="1"/>
  <c r="O34" i="2"/>
  <c r="O27" i="6"/>
  <c r="O26" i="6"/>
  <c r="O25" i="2" l="1"/>
  <c r="O18" i="2"/>
  <c r="O5" i="2"/>
  <c r="N28" i="6"/>
  <c r="M28" i="6"/>
  <c r="L28" i="6"/>
  <c r="K28" i="6"/>
  <c r="J28" i="6"/>
  <c r="I28" i="6"/>
  <c r="G28" i="6"/>
  <c r="D28" i="6"/>
  <c r="C28" i="6"/>
  <c r="F28" i="6"/>
  <c r="E36" i="2" l="1"/>
  <c r="E14" i="7"/>
  <c r="O28" i="2" l="1"/>
  <c r="O23" i="2"/>
  <c r="C36" i="2"/>
  <c r="O7" i="2"/>
  <c r="O10" i="8"/>
  <c r="D22" i="8"/>
  <c r="C22" i="8"/>
  <c r="N49" i="9"/>
  <c r="O22" i="6"/>
  <c r="O14" i="6"/>
  <c r="O18" i="5"/>
  <c r="O20" i="4"/>
  <c r="O18" i="4"/>
  <c r="N23" i="4"/>
  <c r="M23" i="4"/>
  <c r="L23" i="4"/>
  <c r="K23" i="4"/>
  <c r="J23" i="4"/>
  <c r="I23" i="4"/>
  <c r="H23" i="4"/>
  <c r="G23" i="4"/>
  <c r="F23" i="4"/>
  <c r="E23" i="4"/>
  <c r="D23" i="4"/>
  <c r="O7" i="4"/>
  <c r="C23" i="4"/>
  <c r="G4" i="1" l="1"/>
  <c r="G5" i="1"/>
  <c r="G6" i="1"/>
  <c r="G7" i="1"/>
  <c r="G8" i="1"/>
  <c r="G9" i="1"/>
  <c r="G10" i="1"/>
  <c r="G11" i="1"/>
  <c r="G12" i="1"/>
  <c r="G13" i="1"/>
  <c r="G14" i="1"/>
  <c r="G15" i="1"/>
  <c r="O21" i="5"/>
  <c r="O20" i="5"/>
  <c r="O19" i="5"/>
  <c r="O17" i="5"/>
  <c r="O15" i="5"/>
  <c r="O14" i="5"/>
  <c r="O13" i="5"/>
  <c r="O11" i="5"/>
  <c r="O9" i="5"/>
  <c r="O8" i="5"/>
  <c r="O7" i="5"/>
  <c r="O23" i="5" l="1"/>
  <c r="N14" i="7"/>
  <c r="M14" i="7"/>
  <c r="L14" i="7"/>
  <c r="K14" i="7"/>
  <c r="J14" i="7"/>
  <c r="I14" i="7"/>
  <c r="H14" i="7"/>
  <c r="F14" i="7"/>
  <c r="D14" i="7"/>
  <c r="C14" i="7"/>
  <c r="O13" i="7"/>
  <c r="O11" i="7"/>
  <c r="O9" i="7"/>
  <c r="O8" i="7"/>
  <c r="O7" i="7" l="1"/>
  <c r="O6" i="7"/>
  <c r="N22" i="8"/>
  <c r="M22" i="8"/>
  <c r="L22" i="8"/>
  <c r="K22" i="8"/>
  <c r="I22" i="8"/>
  <c r="H22" i="8"/>
  <c r="G22" i="8"/>
  <c r="F22" i="8"/>
  <c r="E22" i="8"/>
  <c r="O21" i="8"/>
  <c r="O19" i="8"/>
  <c r="O18" i="8"/>
  <c r="O15" i="8"/>
  <c r="O13" i="8"/>
  <c r="O12" i="8"/>
  <c r="O11" i="8"/>
  <c r="O8" i="8"/>
  <c r="O7" i="8"/>
  <c r="N81" i="9"/>
  <c r="J23" i="5"/>
  <c r="L23" i="5"/>
  <c r="M23" i="5"/>
  <c r="N23" i="5"/>
  <c r="K23" i="5"/>
  <c r="O25" i="6"/>
  <c r="O23" i="6"/>
  <c r="O18" i="6"/>
  <c r="O17" i="6"/>
  <c r="O16" i="6"/>
  <c r="O13" i="6"/>
  <c r="O12" i="6"/>
  <c r="O10" i="6"/>
  <c r="O9" i="6"/>
  <c r="O8" i="6"/>
  <c r="O7" i="6"/>
  <c r="O14" i="7" l="1"/>
  <c r="O28" i="6"/>
  <c r="O35" i="2"/>
  <c r="O33" i="2"/>
  <c r="O31" i="2"/>
  <c r="O29" i="2"/>
  <c r="O26" i="2"/>
  <c r="O21" i="2"/>
  <c r="O20" i="2"/>
  <c r="O19" i="2"/>
  <c r="O17" i="2"/>
  <c r="O16" i="2"/>
  <c r="O15" i="2"/>
  <c r="O14" i="2"/>
  <c r="O11" i="2"/>
  <c r="O10" i="2"/>
  <c r="O9" i="2"/>
  <c r="N39" i="3" l="1"/>
  <c r="N35" i="3"/>
  <c r="N29" i="3"/>
  <c r="N9" i="3"/>
  <c r="N36" i="2"/>
  <c r="M36" i="2"/>
  <c r="L36" i="2"/>
  <c r="K36" i="2"/>
  <c r="J36" i="2"/>
  <c r="I36" i="2"/>
  <c r="H36" i="2"/>
  <c r="G36" i="2"/>
  <c r="F36" i="2"/>
  <c r="D36" i="2"/>
  <c r="O22" i="4" l="1"/>
  <c r="O17" i="4"/>
  <c r="O10" i="4"/>
  <c r="O9" i="4"/>
  <c r="M41" i="3"/>
  <c r="L41" i="3"/>
  <c r="K41" i="3"/>
  <c r="J41" i="3"/>
  <c r="I41" i="3"/>
  <c r="H41" i="3"/>
  <c r="G41" i="3"/>
  <c r="F41" i="3"/>
  <c r="E41" i="3"/>
  <c r="D41" i="3"/>
  <c r="C41" i="3"/>
  <c r="B41" i="3"/>
  <c r="O22" i="8"/>
  <c r="N41" i="3"/>
  <c r="O36" i="2"/>
  <c r="G16" i="1"/>
  <c r="F16" i="1"/>
  <c r="E16" i="1"/>
  <c r="D16" i="1"/>
  <c r="C16" i="1"/>
  <c r="B16" i="1"/>
  <c r="M101" i="9"/>
  <c r="L101" i="9"/>
  <c r="K101" i="9"/>
  <c r="J101" i="9"/>
  <c r="I101" i="9"/>
  <c r="H101" i="9"/>
  <c r="G101" i="9"/>
  <c r="F101" i="9"/>
  <c r="E101" i="9"/>
  <c r="D101" i="9"/>
  <c r="C101" i="9"/>
  <c r="B101" i="9"/>
  <c r="N19" i="9"/>
  <c r="N13" i="9"/>
  <c r="N6" i="9"/>
  <c r="N59" i="9"/>
  <c r="N56" i="9"/>
  <c r="N55" i="9"/>
  <c r="N41" i="9"/>
  <c r="N28" i="9"/>
  <c r="N97" i="9"/>
  <c r="N94" i="9"/>
  <c r="N93" i="9"/>
  <c r="N86" i="9"/>
  <c r="O23" i="4" l="1"/>
  <c r="N101" i="9"/>
</calcChain>
</file>

<file path=xl/sharedStrings.xml><?xml version="1.0" encoding="utf-8"?>
<sst xmlns="http://schemas.openxmlformats.org/spreadsheetml/2006/main" count="641" uniqueCount="173">
  <si>
    <t>REGION 1</t>
  </si>
  <si>
    <t>REGION 2</t>
  </si>
  <si>
    <t>REGION 4</t>
  </si>
  <si>
    <t>Grand Total</t>
  </si>
  <si>
    <t>Pittsburgh</t>
  </si>
  <si>
    <t>Hbg/Lancaster</t>
  </si>
  <si>
    <t>Philadelphia</t>
  </si>
  <si>
    <t>North East PA</t>
  </si>
  <si>
    <t>Erie</t>
  </si>
  <si>
    <t xml:space="preserve">Afghanistan </t>
  </si>
  <si>
    <t>AF</t>
  </si>
  <si>
    <t xml:space="preserve">Bhutan </t>
  </si>
  <si>
    <t>BT</t>
  </si>
  <si>
    <t>Burma</t>
  </si>
  <si>
    <t>BM</t>
  </si>
  <si>
    <t>Congo</t>
  </si>
  <si>
    <t>CF</t>
  </si>
  <si>
    <t>Dem. Rep of Congo</t>
  </si>
  <si>
    <t>CG</t>
  </si>
  <si>
    <t>Cuba</t>
  </si>
  <si>
    <t>CU</t>
  </si>
  <si>
    <t>Cuban Entrant</t>
  </si>
  <si>
    <t>CUE</t>
  </si>
  <si>
    <t>Eritrea</t>
  </si>
  <si>
    <t>ER</t>
  </si>
  <si>
    <t>Ethiopia</t>
  </si>
  <si>
    <t>ET</t>
  </si>
  <si>
    <t>India</t>
  </si>
  <si>
    <t>IN</t>
  </si>
  <si>
    <t>Iran</t>
  </si>
  <si>
    <t>IR</t>
  </si>
  <si>
    <t>Iraq</t>
  </si>
  <si>
    <t>IZ</t>
  </si>
  <si>
    <t>Liberia</t>
  </si>
  <si>
    <t>LI</t>
  </si>
  <si>
    <t>Nepal</t>
  </si>
  <si>
    <t>NP</t>
  </si>
  <si>
    <t>Somalia</t>
  </si>
  <si>
    <t>SO</t>
  </si>
  <si>
    <t>Sudan</t>
  </si>
  <si>
    <t>SU</t>
  </si>
  <si>
    <t>Ukraine</t>
  </si>
  <si>
    <t>UP</t>
  </si>
  <si>
    <t>Uzbekistan</t>
  </si>
  <si>
    <t>UZ</t>
  </si>
  <si>
    <t>REGION 1-PGH</t>
  </si>
  <si>
    <t>REGION 2-HBG/LANC</t>
  </si>
  <si>
    <t>REGION 4-Atown/Scr</t>
  </si>
  <si>
    <t>REGION 5-Erie</t>
  </si>
  <si>
    <t>Bhutan</t>
  </si>
  <si>
    <t xml:space="preserve">Burma </t>
  </si>
  <si>
    <t xml:space="preserve">Iraq </t>
  </si>
  <si>
    <t xml:space="preserve">Nepal </t>
  </si>
  <si>
    <t xml:space="preserve">Uzbekistan </t>
  </si>
  <si>
    <t>Afghanistan</t>
  </si>
  <si>
    <t xml:space="preserve"> REGION 3</t>
  </si>
  <si>
    <t>Dem. Rep. of Congo</t>
  </si>
  <si>
    <t>Allentown-Scranton</t>
  </si>
  <si>
    <t>Dem. Rep Congo</t>
  </si>
  <si>
    <t xml:space="preserve">    REGION 5</t>
  </si>
  <si>
    <t>REGION TOTALS Oct 12-Sep13</t>
  </si>
  <si>
    <t xml:space="preserve">         Harrisburg-Lancaster</t>
  </si>
  <si>
    <t xml:space="preserve">                                                    VOLAG CITY ARRIVALS OCT12-SEP13</t>
  </si>
  <si>
    <t>Total</t>
  </si>
  <si>
    <r>
      <t xml:space="preserve">                                                                             </t>
    </r>
    <r>
      <rPr>
        <sz val="26"/>
        <color theme="1"/>
        <rFont val="Calibri"/>
        <family val="2"/>
        <scheme val="minor"/>
      </rPr>
      <t>PA TOTAL BY COUNTRY 2012-13</t>
    </r>
  </si>
  <si>
    <t>REGION 3-Phila</t>
  </si>
  <si>
    <t xml:space="preserve">                           Refugee Arrivals in Pennsylvania for Individual Counties-Oct12-Sep13</t>
  </si>
  <si>
    <r>
      <t xml:space="preserve"> P</t>
    </r>
    <r>
      <rPr>
        <sz val="22"/>
        <color rgb="FF002060"/>
        <rFont val="Arial"/>
        <family val="2"/>
      </rPr>
      <t>ittsburgh</t>
    </r>
  </si>
  <si>
    <t>Allegheny</t>
  </si>
  <si>
    <t>Beaver</t>
  </si>
  <si>
    <t>Westmoreland</t>
  </si>
  <si>
    <t>Dauphin</t>
  </si>
  <si>
    <t>Cumberland</t>
  </si>
  <si>
    <t>Franklin</t>
  </si>
  <si>
    <t>Lancaster</t>
  </si>
  <si>
    <t>Bucks</t>
  </si>
  <si>
    <t>Chester</t>
  </si>
  <si>
    <t>Delaware</t>
  </si>
  <si>
    <t>Lackawanna</t>
  </si>
  <si>
    <t>Lehigh</t>
  </si>
  <si>
    <t>Northampton</t>
  </si>
  <si>
    <t>Allentown</t>
  </si>
  <si>
    <t>Elizabethtown</t>
  </si>
  <si>
    <t>Harrisburg</t>
  </si>
  <si>
    <t>Camp Hill</t>
  </si>
  <si>
    <t>Roslyn</t>
  </si>
  <si>
    <t>West Chester</t>
  </si>
  <si>
    <t>Greensburg</t>
  </si>
  <si>
    <t>Mount Lebanon</t>
  </si>
  <si>
    <t>Scranton</t>
  </si>
  <si>
    <t>New Brighton</t>
  </si>
  <si>
    <t>Region 1</t>
  </si>
  <si>
    <t>Region 2</t>
  </si>
  <si>
    <t>Region 3</t>
  </si>
  <si>
    <t>Region 4</t>
  </si>
  <si>
    <t>Region 5</t>
  </si>
  <si>
    <t>ALLENTOWN-Total of LIRS</t>
  </si>
  <si>
    <t>ERIE-Total of USCCB &amp; USCRI</t>
  </si>
  <si>
    <t>PHILADELPHIA-Totalof HIAS, LIRS &amp; USCRI</t>
  </si>
  <si>
    <t>SCRANTON-Total of USCCB</t>
  </si>
  <si>
    <t>USCCB</t>
  </si>
  <si>
    <t>USCRI</t>
  </si>
  <si>
    <t>CWS</t>
  </si>
  <si>
    <t>LIRS</t>
  </si>
  <si>
    <t>HIAS</t>
  </si>
  <si>
    <t>Azerbaijan</t>
  </si>
  <si>
    <t>AJ</t>
  </si>
  <si>
    <t>Russia</t>
  </si>
  <si>
    <t>RS</t>
  </si>
  <si>
    <t>Kazakhstan</t>
  </si>
  <si>
    <t>KZ</t>
  </si>
  <si>
    <t>Union</t>
  </si>
  <si>
    <t>New Columbia</t>
  </si>
  <si>
    <t>LANCASTER/CENTRAL PA REGIONS-Total of CWS &amp; LIRS</t>
  </si>
  <si>
    <t>Mechanicsburg</t>
  </si>
  <si>
    <t>Montgomery</t>
  </si>
  <si>
    <t>Conshohocken</t>
  </si>
  <si>
    <t>King of Prussia</t>
  </si>
  <si>
    <t>New Kensington</t>
  </si>
  <si>
    <t>Guinea</t>
  </si>
  <si>
    <t>GV</t>
  </si>
  <si>
    <t>Moldova</t>
  </si>
  <si>
    <t>MD</t>
  </si>
  <si>
    <t>Malvern</t>
  </si>
  <si>
    <t>Croydon</t>
  </si>
  <si>
    <t>New Cumberland</t>
  </si>
  <si>
    <t>Yemen</t>
  </si>
  <si>
    <t>YM</t>
  </si>
  <si>
    <t>Sierra Leone</t>
  </si>
  <si>
    <t>SL</t>
  </si>
  <si>
    <t>ECDC</t>
  </si>
  <si>
    <t>Dickson City</t>
  </si>
  <si>
    <t>Jordan</t>
  </si>
  <si>
    <t>JO</t>
  </si>
  <si>
    <t>Syria</t>
  </si>
  <si>
    <t>SY</t>
  </si>
  <si>
    <t>Montour</t>
  </si>
  <si>
    <t>Danville</t>
  </si>
  <si>
    <t>Eagleville</t>
  </si>
  <si>
    <t>Langhorne</t>
  </si>
  <si>
    <t>CCIRS</t>
  </si>
  <si>
    <t>Central African Rep.</t>
  </si>
  <si>
    <t>CT</t>
  </si>
  <si>
    <t>*USCCB Other Resettlement Locations/Arrival Numbers (March): Dickson City (Burma - 2)</t>
  </si>
  <si>
    <t>Pitcairn Islands</t>
  </si>
  <si>
    <t>PN</t>
  </si>
  <si>
    <t>Washington</t>
  </si>
  <si>
    <t>Burgettstown</t>
  </si>
  <si>
    <t>Wexford</t>
  </si>
  <si>
    <t>*LIRS Other Resettlement Locations/Arrival Numbers (October): Northampton (Iraq - 4)</t>
  </si>
  <si>
    <t>Chad</t>
  </si>
  <si>
    <t>CD</t>
  </si>
  <si>
    <t>Stevens</t>
  </si>
  <si>
    <t>Palmyra</t>
  </si>
  <si>
    <t>Lebanon</t>
  </si>
  <si>
    <t>REGION 3</t>
  </si>
  <si>
    <t>REGION 5</t>
  </si>
  <si>
    <t>GRAND TOTAL OF ALL REGIONS</t>
  </si>
  <si>
    <t>AL'GHENY/BVR/W'LAND-Total ECDC, HIAS,USCCB &amp; USCRI</t>
  </si>
  <si>
    <t>Columbia</t>
  </si>
  <si>
    <t>Lyon Station</t>
  </si>
  <si>
    <t>Downingtown</t>
  </si>
  <si>
    <t>Upper Darby</t>
  </si>
  <si>
    <t>Doylestown</t>
  </si>
  <si>
    <t>Berks</t>
  </si>
  <si>
    <t>Angola</t>
  </si>
  <si>
    <t>AO</t>
  </si>
  <si>
    <t>*CWS Other Resettlement Locations/Arrival Numbers (September): Lebanon (Bhutan - 3; Nepal - 1)</t>
  </si>
  <si>
    <t>*CCIRS Other Resettlement Locations/Arrival Numbers (April): Danville (Cuba - 2); (August): Columbia (Iraq - 3); (September): Elizabethtown (Burma - 3); Mercersburg (Iraq - 3)</t>
  </si>
  <si>
    <t>Mercersburg</t>
  </si>
  <si>
    <t>HARRISBURG/CENTRAL PA REGIONS-Total of USCCB</t>
  </si>
  <si>
    <t>*CWS Other Resettlement Locations/Arrival Numbers (November): New Columbia (Kazakhstan - 5); (August): Lyon Station (Iraq - 4); (September): Lyon Station (Iraq - 1)</t>
  </si>
  <si>
    <t>Devon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</si>
</sst>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9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sz val="11"/>
      <color rgb="FF002060"/>
      <name val="Calibri"/>
      <family val="2"/>
      <scheme val="minor"/>
    </font>
    <font>
      <sz val="18"/>
      <color rgb="FF002060"/>
      <name val="Arial"/>
      <family val="2"/>
    </font>
    <font>
      <sz val="22"/>
      <color rgb="FF002060"/>
      <name val="Arial"/>
      <family val="2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1F3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2" fillId="0" borderId="18" xfId="0" applyFont="1" applyBorder="1"/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5" xfId="0" applyFont="1" applyFill="1" applyBorder="1"/>
    <xf numFmtId="0" fontId="9" fillId="0" borderId="0" xfId="0" applyFont="1"/>
    <xf numFmtId="0" fontId="8" fillId="0" borderId="17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7" xfId="0" applyFont="1" applyFill="1" applyBorder="1"/>
    <xf numFmtId="0" fontId="12" fillId="0" borderId="0" xfId="0" applyFont="1"/>
    <xf numFmtId="0" fontId="11" fillId="0" borderId="1" xfId="0" applyFont="1" applyFill="1" applyBorder="1"/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0" fillId="3" borderId="7" xfId="0" applyFont="1" applyFill="1" applyBorder="1"/>
    <xf numFmtId="0" fontId="10" fillId="3" borderId="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top" textRotation="90"/>
    </xf>
    <xf numFmtId="0" fontId="13" fillId="0" borderId="0" xfId="0" applyFont="1" applyFill="1"/>
    <xf numFmtId="0" fontId="12" fillId="0" borderId="0" xfId="0" applyFont="1" applyFill="1"/>
    <xf numFmtId="0" fontId="11" fillId="0" borderId="37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4" fillId="0" borderId="0" xfId="0" applyFont="1"/>
    <xf numFmtId="1" fontId="10" fillId="3" borderId="7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0" fillId="2" borderId="20" xfId="0" applyFont="1" applyFill="1" applyBorder="1" applyAlignment="1">
      <alignment horizontal="center"/>
    </xf>
    <xf numFmtId="0" fontId="10" fillId="2" borderId="37" xfId="0" applyNumberFormat="1" applyFont="1" applyFill="1" applyBorder="1" applyAlignment="1">
      <alignment horizontal="center"/>
    </xf>
    <xf numFmtId="0" fontId="10" fillId="2" borderId="38" xfId="0" applyNumberFormat="1" applyFont="1" applyFill="1" applyBorder="1" applyAlignment="1">
      <alignment horizontal="center"/>
    </xf>
    <xf numFmtId="0" fontId="10" fillId="2" borderId="45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46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40" xfId="0" applyNumberFormat="1" applyFont="1" applyFill="1" applyBorder="1" applyAlignment="1">
      <alignment horizontal="center"/>
    </xf>
    <xf numFmtId="0" fontId="10" fillId="3" borderId="26" xfId="0" applyNumberFormat="1" applyFont="1" applyFill="1" applyBorder="1" applyAlignment="1">
      <alignment horizontal="center"/>
    </xf>
    <xf numFmtId="0" fontId="10" fillId="3" borderId="27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2" borderId="20" xfId="0" applyFont="1" applyFill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46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0" fontId="11" fillId="0" borderId="30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/>
    </xf>
    <xf numFmtId="0" fontId="0" fillId="0" borderId="37" xfId="0" applyBorder="1"/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/>
    </xf>
    <xf numFmtId="0" fontId="11" fillId="0" borderId="59" xfId="0" applyNumberFormat="1" applyFont="1" applyBorder="1" applyAlignment="1">
      <alignment horizontal="center"/>
    </xf>
    <xf numFmtId="0" fontId="11" fillId="0" borderId="63" xfId="0" applyNumberFormat="1" applyFont="1" applyBorder="1" applyAlignment="1">
      <alignment horizontal="center"/>
    </xf>
    <xf numFmtId="164" fontId="11" fillId="2" borderId="64" xfId="0" applyNumberFormat="1" applyFont="1" applyFill="1" applyBorder="1" applyAlignment="1">
      <alignment horizontal="center" vertical="center"/>
    </xf>
    <xf numFmtId="164" fontId="11" fillId="2" borderId="65" xfId="0" applyNumberFormat="1" applyFont="1" applyFill="1" applyBorder="1" applyAlignment="1">
      <alignment horizontal="center" vertical="center"/>
    </xf>
    <xf numFmtId="164" fontId="11" fillId="2" borderId="66" xfId="0" applyNumberFormat="1" applyFont="1" applyFill="1" applyBorder="1" applyAlignment="1">
      <alignment horizontal="center" vertical="center"/>
    </xf>
    <xf numFmtId="0" fontId="11" fillId="2" borderId="67" xfId="0" applyFont="1" applyFill="1" applyBorder="1"/>
    <xf numFmtId="0" fontId="11" fillId="2" borderId="68" xfId="0" applyFont="1" applyFill="1" applyBorder="1"/>
    <xf numFmtId="0" fontId="11" fillId="2" borderId="69" xfId="0" applyFont="1" applyFill="1" applyBorder="1"/>
    <xf numFmtId="0" fontId="11" fillId="2" borderId="70" xfId="0" applyFont="1" applyFill="1" applyBorder="1"/>
    <xf numFmtId="0" fontId="11" fillId="2" borderId="71" xfId="0" applyFont="1" applyFill="1" applyBorder="1"/>
    <xf numFmtId="0" fontId="11" fillId="2" borderId="72" xfId="0" applyFont="1" applyFill="1" applyBorder="1"/>
    <xf numFmtId="0" fontId="11" fillId="2" borderId="73" xfId="0" applyFont="1" applyFill="1" applyBorder="1"/>
    <xf numFmtId="0" fontId="10" fillId="5" borderId="20" xfId="0" applyFont="1" applyFill="1" applyBorder="1" applyAlignment="1">
      <alignment horizontal="center"/>
    </xf>
    <xf numFmtId="0" fontId="10" fillId="5" borderId="54" xfId="0" applyNumberFormat="1" applyFont="1" applyFill="1" applyBorder="1" applyAlignment="1">
      <alignment horizontal="center"/>
    </xf>
    <xf numFmtId="0" fontId="10" fillId="5" borderId="55" xfId="0" applyNumberFormat="1" applyFont="1" applyFill="1" applyBorder="1" applyAlignment="1">
      <alignment horizontal="center"/>
    </xf>
    <xf numFmtId="0" fontId="10" fillId="5" borderId="74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1" fillId="0" borderId="74" xfId="0" applyNumberFormat="1" applyFont="1" applyFill="1" applyBorder="1" applyAlignment="1">
      <alignment horizontal="center"/>
    </xf>
    <xf numFmtId="0" fontId="11" fillId="0" borderId="75" xfId="0" applyFont="1" applyFill="1" applyBorder="1" applyAlignment="1">
      <alignment horizontal="center" vertical="center"/>
    </xf>
    <xf numFmtId="0" fontId="11" fillId="2" borderId="76" xfId="0" applyFont="1" applyFill="1" applyBorder="1"/>
    <xf numFmtId="0" fontId="15" fillId="0" borderId="0" xfId="0" applyFont="1"/>
    <xf numFmtId="0" fontId="6" fillId="0" borderId="0" xfId="0" applyFont="1"/>
    <xf numFmtId="0" fontId="17" fillId="0" borderId="0" xfId="0" applyFont="1"/>
    <xf numFmtId="0" fontId="16" fillId="0" borderId="0" xfId="0" applyFont="1"/>
    <xf numFmtId="0" fontId="6" fillId="0" borderId="0" xfId="0" applyFont="1" applyAlignment="1">
      <alignment horizontal="center" vertical="top"/>
    </xf>
    <xf numFmtId="0" fontId="0" fillId="0" borderId="26" xfId="0" applyBorder="1"/>
    <xf numFmtId="0" fontId="11" fillId="0" borderId="0" xfId="0" applyNumberFormat="1" applyFont="1" applyBorder="1" applyAlignment="1">
      <alignment horizontal="center"/>
    </xf>
    <xf numFmtId="0" fontId="11" fillId="0" borderId="77" xfId="0" applyNumberFormat="1" applyFont="1" applyBorder="1" applyAlignment="1">
      <alignment horizontal="center"/>
    </xf>
    <xf numFmtId="0" fontId="11" fillId="0" borderId="7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1" fillId="2" borderId="52" xfId="0" applyFont="1" applyFill="1" applyBorder="1"/>
    <xf numFmtId="0" fontId="11" fillId="0" borderId="0" xfId="0" applyFont="1" applyFill="1" applyBorder="1" applyAlignment="1">
      <alignment horizontal="center"/>
    </xf>
    <xf numFmtId="164" fontId="11" fillId="0" borderId="37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/>
    </xf>
    <xf numFmtId="1" fontId="10" fillId="2" borderId="12" xfId="0" applyNumberFormat="1" applyFont="1" applyFill="1" applyBorder="1" applyAlignment="1">
      <alignment horizontal="center" vertical="center"/>
    </xf>
    <xf numFmtId="0" fontId="11" fillId="2" borderId="79" xfId="0" applyFont="1" applyFill="1" applyBorder="1"/>
    <xf numFmtId="0" fontId="0" fillId="0" borderId="54" xfId="0" applyBorder="1"/>
    <xf numFmtId="0" fontId="11" fillId="0" borderId="80" xfId="0" applyNumberFormat="1" applyFont="1" applyFill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C1F3FF"/>
      <color rgb="FF9DE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5" sqref="J15:J17"/>
    </sheetView>
  </sheetViews>
  <sheetFormatPr defaultRowHeight="15" x14ac:dyDescent="0.25"/>
  <cols>
    <col min="1" max="1" width="15.140625" customWidth="1"/>
    <col min="2" max="2" width="13.28515625" customWidth="1"/>
    <col min="3" max="3" width="13" customWidth="1"/>
    <col min="4" max="4" width="13.140625" customWidth="1"/>
    <col min="5" max="5" width="12.85546875" customWidth="1"/>
    <col min="6" max="7" width="14.7109375" customWidth="1"/>
  </cols>
  <sheetData>
    <row r="1" spans="1:7" ht="23.25" x14ac:dyDescent="0.35">
      <c r="A1" s="12"/>
      <c r="B1" s="12"/>
      <c r="C1" s="67" t="s">
        <v>60</v>
      </c>
      <c r="D1" s="68"/>
      <c r="E1" s="68"/>
      <c r="F1" s="68"/>
      <c r="G1" s="12"/>
    </row>
    <row r="2" spans="1:7" ht="15.75" thickBot="1" x14ac:dyDescent="0.3">
      <c r="A2" s="12"/>
      <c r="B2" s="12"/>
      <c r="C2" s="12"/>
      <c r="D2" s="12"/>
      <c r="E2" s="12"/>
      <c r="F2" s="12"/>
      <c r="G2" s="12"/>
    </row>
    <row r="3" spans="1:7" ht="16.5" thickBot="1" x14ac:dyDescent="0.3">
      <c r="A3" s="35"/>
      <c r="B3" s="57" t="s">
        <v>91</v>
      </c>
      <c r="C3" s="58" t="s">
        <v>92</v>
      </c>
      <c r="D3" s="58" t="s">
        <v>93</v>
      </c>
      <c r="E3" s="58" t="s">
        <v>94</v>
      </c>
      <c r="F3" s="58" t="s">
        <v>95</v>
      </c>
      <c r="G3" s="34"/>
    </row>
    <row r="4" spans="1:7" ht="16.5" thickTop="1" x14ac:dyDescent="0.25">
      <c r="A4" s="157">
        <v>41183</v>
      </c>
      <c r="B4" s="36">
        <v>15</v>
      </c>
      <c r="C4" s="37">
        <v>59</v>
      </c>
      <c r="D4" s="37">
        <v>46</v>
      </c>
      <c r="E4" s="37">
        <v>16</v>
      </c>
      <c r="F4" s="38">
        <v>48</v>
      </c>
      <c r="G4" s="59">
        <f t="shared" ref="G4:G9" si="0">SUM(B4:F4)</f>
        <v>184</v>
      </c>
    </row>
    <row r="5" spans="1:7" ht="15.75" x14ac:dyDescent="0.25">
      <c r="A5" s="158">
        <v>41214</v>
      </c>
      <c r="B5" s="39">
        <v>41</v>
      </c>
      <c r="C5" s="40">
        <v>68</v>
      </c>
      <c r="D5" s="40">
        <v>64</v>
      </c>
      <c r="E5" s="40">
        <v>30</v>
      </c>
      <c r="F5" s="41">
        <v>53</v>
      </c>
      <c r="G5" s="60">
        <f t="shared" si="0"/>
        <v>256</v>
      </c>
    </row>
    <row r="6" spans="1:7" ht="15.75" x14ac:dyDescent="0.25">
      <c r="A6" s="158">
        <v>41253</v>
      </c>
      <c r="B6" s="39">
        <v>28</v>
      </c>
      <c r="C6" s="40">
        <v>32</v>
      </c>
      <c r="D6" s="40">
        <v>45</v>
      </c>
      <c r="E6" s="40">
        <v>12</v>
      </c>
      <c r="F6" s="41">
        <v>45</v>
      </c>
      <c r="G6" s="60">
        <f t="shared" si="0"/>
        <v>162</v>
      </c>
    </row>
    <row r="7" spans="1:7" ht="15.75" x14ac:dyDescent="0.25">
      <c r="A7" s="158">
        <v>41275</v>
      </c>
      <c r="B7" s="39">
        <v>6</v>
      </c>
      <c r="C7" s="40">
        <v>38</v>
      </c>
      <c r="D7" s="40">
        <v>56</v>
      </c>
      <c r="E7" s="40">
        <v>10</v>
      </c>
      <c r="F7" s="41">
        <v>34</v>
      </c>
      <c r="G7" s="60">
        <f t="shared" si="0"/>
        <v>144</v>
      </c>
    </row>
    <row r="8" spans="1:7" ht="15.75" x14ac:dyDescent="0.25">
      <c r="A8" s="158">
        <v>41306</v>
      </c>
      <c r="B8" s="39">
        <v>25</v>
      </c>
      <c r="C8" s="40">
        <v>34</v>
      </c>
      <c r="D8" s="40">
        <v>86</v>
      </c>
      <c r="E8" s="40">
        <v>12</v>
      </c>
      <c r="F8" s="41">
        <v>20</v>
      </c>
      <c r="G8" s="60">
        <f t="shared" si="0"/>
        <v>177</v>
      </c>
    </row>
    <row r="9" spans="1:7" ht="15.75" x14ac:dyDescent="0.25">
      <c r="A9" s="158">
        <v>41334</v>
      </c>
      <c r="B9" s="39">
        <v>68</v>
      </c>
      <c r="C9" s="40">
        <v>43</v>
      </c>
      <c r="D9" s="40">
        <v>87</v>
      </c>
      <c r="E9" s="40">
        <v>22</v>
      </c>
      <c r="F9" s="41">
        <v>51</v>
      </c>
      <c r="G9" s="60">
        <f t="shared" si="0"/>
        <v>271</v>
      </c>
    </row>
    <row r="10" spans="1:7" ht="15.75" x14ac:dyDescent="0.25">
      <c r="A10" s="158">
        <v>41365</v>
      </c>
      <c r="B10" s="39">
        <v>16</v>
      </c>
      <c r="C10" s="40">
        <v>41</v>
      </c>
      <c r="D10" s="40">
        <v>72</v>
      </c>
      <c r="E10" s="40">
        <v>7</v>
      </c>
      <c r="F10" s="41">
        <v>49</v>
      </c>
      <c r="G10" s="60">
        <f>SUM(B10:C10:D10:E10:F10)</f>
        <v>185</v>
      </c>
    </row>
    <row r="11" spans="1:7" ht="15.75" x14ac:dyDescent="0.25">
      <c r="A11" s="158">
        <v>41395</v>
      </c>
      <c r="B11" s="39">
        <v>51</v>
      </c>
      <c r="C11" s="40">
        <v>83</v>
      </c>
      <c r="D11" s="40">
        <v>48</v>
      </c>
      <c r="E11" s="40">
        <v>11</v>
      </c>
      <c r="F11" s="41">
        <v>66</v>
      </c>
      <c r="G11" s="60">
        <f>SUM(B11:C11:D11:E11:F11)</f>
        <v>259</v>
      </c>
    </row>
    <row r="12" spans="1:7" ht="15.75" x14ac:dyDescent="0.25">
      <c r="A12" s="158">
        <v>41426</v>
      </c>
      <c r="B12" s="39">
        <v>62</v>
      </c>
      <c r="C12" s="40">
        <v>69</v>
      </c>
      <c r="D12" s="40">
        <v>42</v>
      </c>
      <c r="E12" s="40">
        <v>8</v>
      </c>
      <c r="F12" s="41">
        <v>56</v>
      </c>
      <c r="G12" s="60">
        <f>SUM(B12:C12:D12:E12:F12)</f>
        <v>237</v>
      </c>
    </row>
    <row r="13" spans="1:7" ht="15.75" x14ac:dyDescent="0.25">
      <c r="A13" s="158">
        <v>41456</v>
      </c>
      <c r="B13" s="39">
        <v>44</v>
      </c>
      <c r="C13" s="40">
        <v>81</v>
      </c>
      <c r="D13" s="40">
        <v>62</v>
      </c>
      <c r="E13" s="40">
        <v>15</v>
      </c>
      <c r="F13" s="41">
        <v>53</v>
      </c>
      <c r="G13" s="60">
        <f>SUM(B13:C13:D13:E13:F13)</f>
        <v>255</v>
      </c>
    </row>
    <row r="14" spans="1:7" ht="15.75" x14ac:dyDescent="0.25">
      <c r="A14" s="158">
        <v>41487</v>
      </c>
      <c r="B14" s="39">
        <v>49</v>
      </c>
      <c r="C14" s="40">
        <v>77</v>
      </c>
      <c r="D14" s="40">
        <v>44</v>
      </c>
      <c r="E14" s="40">
        <v>1</v>
      </c>
      <c r="F14" s="41">
        <v>22</v>
      </c>
      <c r="G14" s="60">
        <f>SUM(B14:C14:D14:E14:F14)</f>
        <v>193</v>
      </c>
    </row>
    <row r="15" spans="1:7" ht="16.5" thickBot="1" x14ac:dyDescent="0.3">
      <c r="A15" s="159">
        <v>41518</v>
      </c>
      <c r="B15" s="42">
        <v>29</v>
      </c>
      <c r="C15" s="43">
        <v>114</v>
      </c>
      <c r="D15" s="43">
        <v>78</v>
      </c>
      <c r="E15" s="43">
        <v>31</v>
      </c>
      <c r="F15" s="44">
        <v>87</v>
      </c>
      <c r="G15" s="61">
        <f>SUM(B15:C15:D15:E15:F15)</f>
        <v>339</v>
      </c>
    </row>
    <row r="16" spans="1:7" ht="17.25" thickTop="1" thickBot="1" x14ac:dyDescent="0.3">
      <c r="A16" s="62" t="s">
        <v>3</v>
      </c>
      <c r="B16" s="63">
        <f t="shared" ref="B16:G16" si="1">SUM(B4:B15)</f>
        <v>434</v>
      </c>
      <c r="C16" s="64">
        <f t="shared" si="1"/>
        <v>739</v>
      </c>
      <c r="D16" s="64">
        <f t="shared" si="1"/>
        <v>730</v>
      </c>
      <c r="E16" s="64">
        <f t="shared" si="1"/>
        <v>175</v>
      </c>
      <c r="F16" s="64">
        <f t="shared" si="1"/>
        <v>584</v>
      </c>
      <c r="G16" s="62">
        <f t="shared" si="1"/>
        <v>2662</v>
      </c>
    </row>
    <row r="17" spans="1:7" ht="84.75" thickTop="1" x14ac:dyDescent="0.25">
      <c r="A17" s="65"/>
      <c r="B17" s="66" t="s">
        <v>4</v>
      </c>
      <c r="C17" s="66" t="s">
        <v>5</v>
      </c>
      <c r="D17" s="66" t="s">
        <v>6</v>
      </c>
      <c r="E17" s="66" t="s">
        <v>7</v>
      </c>
      <c r="F17" s="66" t="s">
        <v>8</v>
      </c>
      <c r="G17" s="65"/>
    </row>
  </sheetData>
  <pageMargins left="0.7" right="0.7" top="0.75" bottom="0.75" header="0.3" footer="0.3"/>
  <pageSetup orientation="portrait" r:id="rId1"/>
  <ignoredErrors>
    <ignoredError sqref="G4:G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M12" sqref="M12"/>
    </sheetView>
  </sheetViews>
  <sheetFormatPr defaultRowHeight="15" x14ac:dyDescent="0.25"/>
  <cols>
    <col min="1" max="1" width="16" customWidth="1"/>
    <col min="16" max="16" width="16" customWidth="1"/>
  </cols>
  <sheetData>
    <row r="1" spans="1:16" ht="28.5" x14ac:dyDescent="0.25">
      <c r="H1" s="180" t="s">
        <v>103</v>
      </c>
    </row>
    <row r="2" spans="1:16" ht="15.75" thickBot="1" x14ac:dyDescent="0.3"/>
    <row r="3" spans="1:16" ht="15.75" thickBot="1" x14ac:dyDescent="0.3">
      <c r="A3" s="34"/>
      <c r="B3" s="34"/>
      <c r="C3" s="55">
        <v>41183</v>
      </c>
      <c r="D3" s="55">
        <v>41214</v>
      </c>
      <c r="E3" s="55">
        <v>41253</v>
      </c>
      <c r="F3" s="55">
        <v>41275</v>
      </c>
      <c r="G3" s="55">
        <v>41306</v>
      </c>
      <c r="H3" s="55">
        <v>41334</v>
      </c>
      <c r="I3" s="55">
        <v>41365</v>
      </c>
      <c r="J3" s="55">
        <v>41395</v>
      </c>
      <c r="K3" s="55">
        <v>41426</v>
      </c>
      <c r="L3" s="55">
        <v>41456</v>
      </c>
      <c r="M3" s="55">
        <v>41487</v>
      </c>
      <c r="N3" s="55">
        <v>41518</v>
      </c>
      <c r="O3" s="55" t="s">
        <v>63</v>
      </c>
      <c r="P3" s="34"/>
    </row>
    <row r="4" spans="1:16" ht="15.75" x14ac:dyDescent="0.25">
      <c r="A4" s="161" t="s">
        <v>11</v>
      </c>
      <c r="B4" s="161" t="s">
        <v>12</v>
      </c>
      <c r="C4" s="50"/>
      <c r="D4" s="40"/>
      <c r="E4" s="40"/>
      <c r="F4" s="40"/>
      <c r="G4" s="40"/>
      <c r="H4" s="40">
        <v>6</v>
      </c>
      <c r="I4" s="40"/>
      <c r="J4" s="40"/>
      <c r="K4" s="40"/>
      <c r="L4" s="40"/>
      <c r="M4" s="40"/>
      <c r="N4" s="40"/>
      <c r="O4" s="51">
        <f>SUM(C4:N4)</f>
        <v>6</v>
      </c>
      <c r="P4" s="161" t="s">
        <v>11</v>
      </c>
    </row>
    <row r="5" spans="1:16" ht="15.75" x14ac:dyDescent="0.25">
      <c r="A5" s="161" t="s">
        <v>13</v>
      </c>
      <c r="B5" s="161" t="s">
        <v>14</v>
      </c>
      <c r="C5" s="50">
        <v>2</v>
      </c>
      <c r="D5" s="40">
        <v>4</v>
      </c>
      <c r="E5" s="40">
        <v>1</v>
      </c>
      <c r="F5" s="40">
        <v>2</v>
      </c>
      <c r="G5" s="40"/>
      <c r="H5" s="40">
        <v>5</v>
      </c>
      <c r="I5" s="40">
        <v>1</v>
      </c>
      <c r="J5" s="40">
        <v>3</v>
      </c>
      <c r="K5" s="40">
        <v>4</v>
      </c>
      <c r="L5" s="40">
        <v>9</v>
      </c>
      <c r="M5" s="40"/>
      <c r="N5" s="40"/>
      <c r="O5" s="51">
        <f>SUM(C5:N5)</f>
        <v>31</v>
      </c>
      <c r="P5" s="161" t="s">
        <v>13</v>
      </c>
    </row>
    <row r="6" spans="1:16" ht="15.75" x14ac:dyDescent="0.25">
      <c r="A6" s="161" t="s">
        <v>23</v>
      </c>
      <c r="B6" s="161" t="s">
        <v>24</v>
      </c>
      <c r="C6" s="50"/>
      <c r="D6" s="40"/>
      <c r="E6" s="40"/>
      <c r="F6" s="40"/>
      <c r="G6" s="40"/>
      <c r="H6" s="40"/>
      <c r="I6" s="40"/>
      <c r="J6" s="40">
        <v>1</v>
      </c>
      <c r="K6" s="40"/>
      <c r="L6" s="40"/>
      <c r="M6" s="40"/>
      <c r="N6" s="40"/>
      <c r="O6" s="51">
        <f>SUM(C6:N6)</f>
        <v>1</v>
      </c>
      <c r="P6" s="161" t="s">
        <v>23</v>
      </c>
    </row>
    <row r="7" spans="1:16" ht="15.75" x14ac:dyDescent="0.25">
      <c r="A7" s="161" t="s">
        <v>31</v>
      </c>
      <c r="B7" s="161" t="s">
        <v>32</v>
      </c>
      <c r="C7" s="50"/>
      <c r="D7" s="40">
        <v>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51">
        <f>SUM(C7:N7)</f>
        <v>2</v>
      </c>
      <c r="P7" s="161" t="s">
        <v>31</v>
      </c>
    </row>
    <row r="8" spans="1:16" ht="16.5" thickBot="1" x14ac:dyDescent="0.3">
      <c r="A8" s="161" t="s">
        <v>39</v>
      </c>
      <c r="B8" s="161" t="s">
        <v>40</v>
      </c>
      <c r="C8" s="50"/>
      <c r="D8" s="40"/>
      <c r="E8" s="40"/>
      <c r="F8" s="40"/>
      <c r="G8" s="40"/>
      <c r="H8" s="40">
        <v>2</v>
      </c>
      <c r="I8" s="40"/>
      <c r="J8" s="40"/>
      <c r="K8" s="40"/>
      <c r="L8" s="40"/>
      <c r="M8" s="40"/>
      <c r="N8" s="40">
        <v>1</v>
      </c>
      <c r="O8" s="51">
        <f>SUM(C8:N8)</f>
        <v>3</v>
      </c>
      <c r="P8" s="161" t="s">
        <v>39</v>
      </c>
    </row>
    <row r="9" spans="1:16" ht="16.5" thickBot="1" x14ac:dyDescent="0.3">
      <c r="A9" s="45" t="s">
        <v>3</v>
      </c>
      <c r="B9" s="45"/>
      <c r="C9" s="46">
        <f t="shared" ref="C9:O9" si="0">SUM(C4:C8)</f>
        <v>2</v>
      </c>
      <c r="D9" s="46">
        <f t="shared" si="0"/>
        <v>6</v>
      </c>
      <c r="E9" s="46">
        <f t="shared" si="0"/>
        <v>1</v>
      </c>
      <c r="F9" s="46">
        <f t="shared" si="0"/>
        <v>2</v>
      </c>
      <c r="G9" s="46">
        <f t="shared" si="0"/>
        <v>0</v>
      </c>
      <c r="H9" s="46">
        <f t="shared" si="0"/>
        <v>13</v>
      </c>
      <c r="I9" s="46">
        <f t="shared" si="0"/>
        <v>1</v>
      </c>
      <c r="J9" s="46">
        <f t="shared" si="0"/>
        <v>4</v>
      </c>
      <c r="K9" s="46">
        <f t="shared" si="0"/>
        <v>4</v>
      </c>
      <c r="L9" s="46">
        <f t="shared" si="0"/>
        <v>9</v>
      </c>
      <c r="M9" s="46">
        <f t="shared" si="0"/>
        <v>0</v>
      </c>
      <c r="N9" s="46">
        <f t="shared" si="0"/>
        <v>1</v>
      </c>
      <c r="O9" s="46">
        <f t="shared" si="0"/>
        <v>43</v>
      </c>
      <c r="P9" s="45" t="s">
        <v>3</v>
      </c>
    </row>
    <row r="11" spans="1:16" ht="18.75" x14ac:dyDescent="0.3">
      <c r="A11" s="178" t="s">
        <v>149</v>
      </c>
      <c r="B11" s="178"/>
      <c r="C11" s="178"/>
      <c r="D11" s="178"/>
      <c r="E11" s="178"/>
      <c r="F11" s="178"/>
      <c r="G11" s="178"/>
      <c r="H11" s="179"/>
      <c r="I11" s="179"/>
    </row>
  </sheetData>
  <pageMargins left="0.7" right="0.7" top="0.75" bottom="0.75" header="0.3" footer="0.3"/>
  <ignoredErrors>
    <ignoredError sqref="C9:N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23" sqref="H23"/>
    </sheetView>
  </sheetViews>
  <sheetFormatPr defaultRowHeight="15" x14ac:dyDescent="0.25"/>
  <cols>
    <col min="1" max="1" width="22.28515625" customWidth="1"/>
    <col min="16" max="16" width="22.140625" customWidth="1"/>
  </cols>
  <sheetData>
    <row r="1" spans="1:16" ht="28.5" x14ac:dyDescent="0.45">
      <c r="H1" s="177" t="s">
        <v>100</v>
      </c>
    </row>
    <row r="2" spans="1:16" ht="15.75" thickBot="1" x14ac:dyDescent="0.3"/>
    <row r="3" spans="1:16" ht="15.75" thickBot="1" x14ac:dyDescent="0.3">
      <c r="A3" s="34"/>
      <c r="B3" s="34"/>
      <c r="C3" s="55">
        <v>41183</v>
      </c>
      <c r="D3" s="55">
        <v>41214</v>
      </c>
      <c r="E3" s="55">
        <v>41253</v>
      </c>
      <c r="F3" s="55">
        <v>41275</v>
      </c>
      <c r="G3" s="55">
        <v>41306</v>
      </c>
      <c r="H3" s="55">
        <v>41334</v>
      </c>
      <c r="I3" s="55">
        <v>41365</v>
      </c>
      <c r="J3" s="55">
        <v>41395</v>
      </c>
      <c r="K3" s="55">
        <v>41426</v>
      </c>
      <c r="L3" s="55">
        <v>41456</v>
      </c>
      <c r="M3" s="55">
        <v>41487</v>
      </c>
      <c r="N3" s="55">
        <v>41518</v>
      </c>
      <c r="O3" s="55" t="s">
        <v>63</v>
      </c>
      <c r="P3" s="34"/>
    </row>
    <row r="4" spans="1:16" ht="15.75" x14ac:dyDescent="0.25">
      <c r="A4" s="161" t="s">
        <v>11</v>
      </c>
      <c r="B4" s="161" t="s">
        <v>12</v>
      </c>
      <c r="C4" s="50">
        <v>9</v>
      </c>
      <c r="D4" s="40">
        <v>24</v>
      </c>
      <c r="E4" s="40">
        <v>11</v>
      </c>
      <c r="F4" s="40">
        <v>8</v>
      </c>
      <c r="G4" s="40">
        <v>11</v>
      </c>
      <c r="H4" s="40">
        <v>7</v>
      </c>
      <c r="I4" s="40">
        <v>6</v>
      </c>
      <c r="J4" s="40">
        <v>7</v>
      </c>
      <c r="K4" s="40">
        <v>2</v>
      </c>
      <c r="L4" s="40">
        <v>6</v>
      </c>
      <c r="M4" s="40"/>
      <c r="N4" s="40">
        <v>20</v>
      </c>
      <c r="O4" s="51">
        <f>SUM(C4:N4)</f>
        <v>111</v>
      </c>
      <c r="P4" s="161" t="s">
        <v>11</v>
      </c>
    </row>
    <row r="5" spans="1:16" ht="15.75" x14ac:dyDescent="0.25">
      <c r="A5" s="161" t="s">
        <v>13</v>
      </c>
      <c r="B5" s="161" t="s">
        <v>14</v>
      </c>
      <c r="C5" s="50"/>
      <c r="D5" s="40"/>
      <c r="E5" s="40"/>
      <c r="F5" s="40"/>
      <c r="G5" s="40"/>
      <c r="H5" s="40"/>
      <c r="I5" s="40"/>
      <c r="J5" s="40"/>
      <c r="K5" s="40">
        <v>2</v>
      </c>
      <c r="L5" s="40"/>
      <c r="M5" s="40"/>
      <c r="N5" s="40"/>
      <c r="O5" s="51">
        <f>SUM(C5:N5)</f>
        <v>2</v>
      </c>
      <c r="P5" s="161" t="s">
        <v>13</v>
      </c>
    </row>
    <row r="6" spans="1:16" ht="15.75" x14ac:dyDescent="0.25">
      <c r="A6" s="161" t="s">
        <v>56</v>
      </c>
      <c r="B6" s="161" t="s">
        <v>18</v>
      </c>
      <c r="C6" s="50"/>
      <c r="D6" s="40"/>
      <c r="E6" s="40"/>
      <c r="F6" s="40"/>
      <c r="G6" s="40"/>
      <c r="H6" s="40"/>
      <c r="I6" s="40"/>
      <c r="J6" s="40"/>
      <c r="K6" s="40"/>
      <c r="L6" s="40"/>
      <c r="M6" s="40"/>
      <c r="N6" s="40">
        <v>2</v>
      </c>
      <c r="O6" s="51">
        <f>SUM(C6:N6)</f>
        <v>2</v>
      </c>
      <c r="P6" s="161" t="s">
        <v>56</v>
      </c>
    </row>
    <row r="7" spans="1:16" ht="15.75" x14ac:dyDescent="0.25">
      <c r="A7" s="161" t="s">
        <v>27</v>
      </c>
      <c r="B7" s="161" t="s">
        <v>28</v>
      </c>
      <c r="C7" s="50"/>
      <c r="D7" s="40"/>
      <c r="E7" s="40"/>
      <c r="F7" s="40"/>
      <c r="G7" s="40">
        <v>1</v>
      </c>
      <c r="H7" s="40"/>
      <c r="I7" s="40"/>
      <c r="J7" s="40"/>
      <c r="K7" s="40"/>
      <c r="L7" s="40"/>
      <c r="M7" s="40"/>
      <c r="N7" s="40"/>
      <c r="O7" s="51">
        <f>SUM(C7:N7)</f>
        <v>1</v>
      </c>
      <c r="P7" s="161" t="s">
        <v>27</v>
      </c>
    </row>
    <row r="8" spans="1:16" ht="15.75" x14ac:dyDescent="0.25">
      <c r="A8" s="161" t="s">
        <v>31</v>
      </c>
      <c r="B8" s="161" t="s">
        <v>32</v>
      </c>
      <c r="C8" s="50">
        <v>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51">
        <f>SUM(C8:N8)</f>
        <v>1</v>
      </c>
      <c r="P8" s="161" t="s">
        <v>31</v>
      </c>
    </row>
    <row r="9" spans="1:16" ht="15.75" x14ac:dyDescent="0.25">
      <c r="A9" s="161" t="s">
        <v>37</v>
      </c>
      <c r="B9" s="161" t="s">
        <v>38</v>
      </c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>
        <v>1</v>
      </c>
      <c r="O9" s="151">
        <f>SUM(C9:N9)</f>
        <v>1</v>
      </c>
      <c r="P9" s="161" t="s">
        <v>37</v>
      </c>
    </row>
    <row r="10" spans="1:16" ht="16.5" thickBot="1" x14ac:dyDescent="0.3">
      <c r="A10" s="189" t="s">
        <v>39</v>
      </c>
      <c r="B10" s="189" t="s">
        <v>40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>
        <v>1</v>
      </c>
      <c r="N10" s="53">
        <v>7</v>
      </c>
      <c r="O10" s="54">
        <f>SUM(C10:N10)</f>
        <v>8</v>
      </c>
      <c r="P10" s="189" t="s">
        <v>39</v>
      </c>
    </row>
    <row r="11" spans="1:16" ht="16.5" thickBot="1" x14ac:dyDescent="0.3">
      <c r="A11" s="45" t="s">
        <v>3</v>
      </c>
      <c r="B11" s="45"/>
      <c r="C11" s="46">
        <f t="shared" ref="C11:O11" si="0">SUM(C4:C10)</f>
        <v>10</v>
      </c>
      <c r="D11" s="46">
        <f t="shared" si="0"/>
        <v>24</v>
      </c>
      <c r="E11" s="46">
        <f t="shared" si="0"/>
        <v>11</v>
      </c>
      <c r="F11" s="46">
        <f t="shared" si="0"/>
        <v>8</v>
      </c>
      <c r="G11" s="46">
        <f t="shared" si="0"/>
        <v>12</v>
      </c>
      <c r="H11" s="46">
        <f t="shared" si="0"/>
        <v>7</v>
      </c>
      <c r="I11" s="46">
        <f t="shared" si="0"/>
        <v>6</v>
      </c>
      <c r="J11" s="46">
        <f t="shared" si="0"/>
        <v>7</v>
      </c>
      <c r="K11" s="46">
        <f t="shared" si="0"/>
        <v>4</v>
      </c>
      <c r="L11" s="46">
        <f t="shared" si="0"/>
        <v>6</v>
      </c>
      <c r="M11" s="46">
        <f t="shared" si="0"/>
        <v>1</v>
      </c>
      <c r="N11" s="46">
        <f t="shared" si="0"/>
        <v>30</v>
      </c>
      <c r="O11" s="46">
        <f t="shared" si="0"/>
        <v>126</v>
      </c>
      <c r="P11" s="45" t="s">
        <v>3</v>
      </c>
    </row>
    <row r="13" spans="1:16" ht="18.75" x14ac:dyDescent="0.3">
      <c r="A13" s="178" t="s">
        <v>143</v>
      </c>
      <c r="B13" s="178"/>
      <c r="C13" s="178"/>
      <c r="D13" s="178"/>
      <c r="E13" s="178"/>
      <c r="F13" s="178"/>
      <c r="G13" s="178"/>
      <c r="H13" s="179"/>
      <c r="I13" s="179"/>
    </row>
  </sheetData>
  <pageMargins left="0.7" right="0.7" top="0.75" bottom="0.75" header="0.3" footer="0.3"/>
  <ignoredErrors>
    <ignoredError sqref="M11:N11 C11:L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I16" sqref="I16"/>
    </sheetView>
  </sheetViews>
  <sheetFormatPr defaultRowHeight="15" x14ac:dyDescent="0.25"/>
  <cols>
    <col min="1" max="1" width="21.85546875" customWidth="1"/>
    <col min="2" max="2" width="5.140625" customWidth="1"/>
    <col min="15" max="15" width="14.42578125" customWidth="1"/>
    <col min="16" max="16" width="21.7109375" customWidth="1"/>
  </cols>
  <sheetData>
    <row r="2" spans="1:16" ht="27" x14ac:dyDescent="0.35">
      <c r="G2" s="72" t="s">
        <v>59</v>
      </c>
      <c r="H2" s="34"/>
      <c r="I2" s="34"/>
    </row>
    <row r="4" spans="1:16" ht="27" x14ac:dyDescent="0.35">
      <c r="A4" s="9"/>
      <c r="B4" s="11"/>
      <c r="C4" s="11"/>
      <c r="D4" s="11"/>
      <c r="E4" s="11"/>
      <c r="F4" s="12"/>
      <c r="G4" s="11"/>
      <c r="H4" s="76" t="s">
        <v>8</v>
      </c>
      <c r="I4" s="11"/>
      <c r="J4" s="11"/>
      <c r="K4" s="11"/>
      <c r="L4" s="11"/>
      <c r="M4" s="11"/>
      <c r="N4" s="11"/>
      <c r="O4" s="11"/>
    </row>
    <row r="5" spans="1:16" ht="16.5" thickBot="1" x14ac:dyDescent="0.3">
      <c r="B5" s="10"/>
    </row>
    <row r="6" spans="1:16" ht="16.5" thickBot="1" x14ac:dyDescent="0.3">
      <c r="A6" s="33"/>
      <c r="B6" s="32"/>
      <c r="C6" s="55">
        <v>41183</v>
      </c>
      <c r="D6" s="55">
        <v>41214</v>
      </c>
      <c r="E6" s="55">
        <v>41253</v>
      </c>
      <c r="F6" s="55">
        <v>41275</v>
      </c>
      <c r="G6" s="55">
        <v>41306</v>
      </c>
      <c r="H6" s="55">
        <v>41334</v>
      </c>
      <c r="I6" s="55">
        <v>41365</v>
      </c>
      <c r="J6" s="55">
        <v>41395</v>
      </c>
      <c r="K6" s="55">
        <v>41426</v>
      </c>
      <c r="L6" s="55">
        <v>41456</v>
      </c>
      <c r="M6" s="55">
        <v>41487</v>
      </c>
      <c r="N6" s="55">
        <v>41518</v>
      </c>
      <c r="O6" s="55" t="s">
        <v>3</v>
      </c>
      <c r="P6" s="31"/>
    </row>
    <row r="7" spans="1:16" ht="16.5" thickBot="1" x14ac:dyDescent="0.3">
      <c r="A7" s="56" t="s">
        <v>11</v>
      </c>
      <c r="B7" s="56" t="s">
        <v>12</v>
      </c>
      <c r="C7" s="50">
        <v>40</v>
      </c>
      <c r="D7" s="40">
        <v>34</v>
      </c>
      <c r="E7" s="40">
        <v>22</v>
      </c>
      <c r="F7" s="40">
        <v>17</v>
      </c>
      <c r="G7" s="40">
        <v>6</v>
      </c>
      <c r="H7" s="40">
        <v>12</v>
      </c>
      <c r="I7" s="40">
        <v>28</v>
      </c>
      <c r="J7" s="40">
        <v>31</v>
      </c>
      <c r="K7" s="40">
        <v>28</v>
      </c>
      <c r="L7" s="40">
        <v>34</v>
      </c>
      <c r="M7" s="40">
        <v>4</v>
      </c>
      <c r="N7" s="40">
        <v>36</v>
      </c>
      <c r="O7" s="51">
        <f t="shared" ref="O7:O21" si="0">SUM(C7:N7)</f>
        <v>292</v>
      </c>
      <c r="P7" s="56" t="s">
        <v>11</v>
      </c>
    </row>
    <row r="8" spans="1:16" ht="16.5" thickBot="1" x14ac:dyDescent="0.3">
      <c r="A8" s="56" t="s">
        <v>13</v>
      </c>
      <c r="B8" s="56" t="s">
        <v>14</v>
      </c>
      <c r="C8" s="50"/>
      <c r="D8" s="40">
        <v>3</v>
      </c>
      <c r="E8" s="40"/>
      <c r="F8" s="40">
        <v>6</v>
      </c>
      <c r="G8" s="40">
        <v>3</v>
      </c>
      <c r="H8" s="40">
        <v>5</v>
      </c>
      <c r="I8" s="40">
        <v>1</v>
      </c>
      <c r="J8" s="40">
        <v>5</v>
      </c>
      <c r="K8" s="40">
        <v>7</v>
      </c>
      <c r="L8" s="40">
        <v>8</v>
      </c>
      <c r="M8" s="40">
        <v>6</v>
      </c>
      <c r="N8" s="40">
        <v>8</v>
      </c>
      <c r="O8" s="51">
        <f t="shared" si="0"/>
        <v>52</v>
      </c>
      <c r="P8" s="56" t="s">
        <v>13</v>
      </c>
    </row>
    <row r="9" spans="1:16" ht="16.5" thickBot="1" x14ac:dyDescent="0.3">
      <c r="A9" s="56" t="s">
        <v>19</v>
      </c>
      <c r="B9" s="56" t="s">
        <v>20</v>
      </c>
      <c r="C9" s="50"/>
      <c r="D9" s="40"/>
      <c r="E9" s="40"/>
      <c r="F9" s="40"/>
      <c r="G9" s="40"/>
      <c r="H9" s="40"/>
      <c r="I9" s="40"/>
      <c r="J9" s="40">
        <v>4</v>
      </c>
      <c r="K9" s="40"/>
      <c r="L9" s="40"/>
      <c r="M9" s="40"/>
      <c r="N9" s="40"/>
      <c r="O9" s="51">
        <f>SUM(C9:N9)</f>
        <v>4</v>
      </c>
      <c r="P9" s="56" t="s">
        <v>19</v>
      </c>
    </row>
    <row r="10" spans="1:16" ht="16.5" thickBot="1" x14ac:dyDescent="0.3">
      <c r="A10" s="56" t="s">
        <v>56</v>
      </c>
      <c r="B10" s="56" t="s">
        <v>18</v>
      </c>
      <c r="C10" s="50"/>
      <c r="D10" s="40">
        <v>13</v>
      </c>
      <c r="E10" s="40">
        <v>8</v>
      </c>
      <c r="F10" s="40"/>
      <c r="G10" s="40"/>
      <c r="H10" s="40">
        <v>9</v>
      </c>
      <c r="I10" s="40"/>
      <c r="J10" s="40"/>
      <c r="K10" s="40">
        <v>3</v>
      </c>
      <c r="L10" s="40"/>
      <c r="M10" s="40"/>
      <c r="N10" s="40"/>
      <c r="O10" s="51">
        <f>SUM(C10:N10)</f>
        <v>33</v>
      </c>
      <c r="P10" s="56" t="s">
        <v>56</v>
      </c>
    </row>
    <row r="11" spans="1:16" ht="16.5" thickBot="1" x14ac:dyDescent="0.3">
      <c r="A11" s="56" t="s">
        <v>23</v>
      </c>
      <c r="B11" s="56" t="s">
        <v>24</v>
      </c>
      <c r="C11" s="50">
        <v>1</v>
      </c>
      <c r="D11" s="40"/>
      <c r="E11" s="40">
        <v>8</v>
      </c>
      <c r="F11" s="40"/>
      <c r="G11" s="40">
        <v>1</v>
      </c>
      <c r="H11" s="40"/>
      <c r="I11" s="40">
        <v>1</v>
      </c>
      <c r="J11" s="40"/>
      <c r="K11" s="40"/>
      <c r="L11" s="40"/>
      <c r="M11" s="40"/>
      <c r="N11" s="40"/>
      <c r="O11" s="51">
        <f t="shared" si="0"/>
        <v>11</v>
      </c>
      <c r="P11" s="56" t="s">
        <v>23</v>
      </c>
    </row>
    <row r="12" spans="1:16" ht="16.5" thickBot="1" x14ac:dyDescent="0.3">
      <c r="A12" s="56" t="s">
        <v>25</v>
      </c>
      <c r="B12" s="56" t="s">
        <v>26</v>
      </c>
      <c r="C12" s="50"/>
      <c r="D12" s="40"/>
      <c r="E12" s="40"/>
      <c r="F12" s="40"/>
      <c r="G12" s="40"/>
      <c r="H12" s="40"/>
      <c r="I12" s="40"/>
      <c r="J12" s="40"/>
      <c r="K12" s="40"/>
      <c r="L12" s="40">
        <v>1</v>
      </c>
      <c r="M12" s="40">
        <v>1</v>
      </c>
      <c r="N12" s="40"/>
      <c r="O12" s="51">
        <f t="shared" si="0"/>
        <v>2</v>
      </c>
      <c r="P12" s="56" t="s">
        <v>25</v>
      </c>
    </row>
    <row r="13" spans="1:16" ht="16.5" thickBot="1" x14ac:dyDescent="0.3">
      <c r="A13" s="56" t="s">
        <v>31</v>
      </c>
      <c r="B13" s="56" t="s">
        <v>32</v>
      </c>
      <c r="C13" s="50">
        <v>6</v>
      </c>
      <c r="D13" s="40">
        <v>3</v>
      </c>
      <c r="E13" s="40">
        <v>7</v>
      </c>
      <c r="F13" s="40">
        <v>9</v>
      </c>
      <c r="G13" s="40">
        <v>2</v>
      </c>
      <c r="H13" s="40">
        <v>13</v>
      </c>
      <c r="I13" s="40">
        <v>12</v>
      </c>
      <c r="J13" s="40">
        <v>1</v>
      </c>
      <c r="K13" s="40">
        <v>15</v>
      </c>
      <c r="L13" s="40">
        <v>5</v>
      </c>
      <c r="M13" s="40">
        <v>2</v>
      </c>
      <c r="N13" s="40">
        <v>19</v>
      </c>
      <c r="O13" s="51">
        <f t="shared" si="0"/>
        <v>94</v>
      </c>
      <c r="P13" s="56" t="s">
        <v>31</v>
      </c>
    </row>
    <row r="14" spans="1:16" ht="16.5" thickBot="1" x14ac:dyDescent="0.3">
      <c r="A14" s="56" t="s">
        <v>132</v>
      </c>
      <c r="B14" s="56" t="s">
        <v>133</v>
      </c>
      <c r="C14" s="50"/>
      <c r="D14" s="40"/>
      <c r="E14" s="40"/>
      <c r="F14" s="40"/>
      <c r="G14" s="40"/>
      <c r="H14" s="40">
        <v>1</v>
      </c>
      <c r="I14" s="40"/>
      <c r="J14" s="40"/>
      <c r="K14" s="40"/>
      <c r="L14" s="40">
        <v>1</v>
      </c>
      <c r="M14" s="40"/>
      <c r="N14" s="40"/>
      <c r="O14" s="51">
        <f>SUM(C14:N14)</f>
        <v>2</v>
      </c>
      <c r="P14" s="56" t="s">
        <v>132</v>
      </c>
    </row>
    <row r="15" spans="1:16" ht="16.5" thickBot="1" x14ac:dyDescent="0.3">
      <c r="A15" s="56" t="s">
        <v>33</v>
      </c>
      <c r="B15" s="56" t="s">
        <v>34</v>
      </c>
      <c r="C15" s="50">
        <v>1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51">
        <f t="shared" si="0"/>
        <v>1</v>
      </c>
      <c r="P15" s="56" t="s">
        <v>33</v>
      </c>
    </row>
    <row r="16" spans="1:16" ht="16.5" thickBot="1" x14ac:dyDescent="0.3">
      <c r="A16" s="56" t="s">
        <v>35</v>
      </c>
      <c r="B16" s="56" t="s">
        <v>36</v>
      </c>
      <c r="C16" s="50"/>
      <c r="D16" s="40"/>
      <c r="E16" s="40"/>
      <c r="F16" s="40"/>
      <c r="G16" s="40"/>
      <c r="H16" s="40">
        <v>1</v>
      </c>
      <c r="I16" s="40">
        <v>1</v>
      </c>
      <c r="J16" s="40"/>
      <c r="K16" s="40"/>
      <c r="L16" s="40"/>
      <c r="M16" s="40"/>
      <c r="N16" s="40">
        <v>1</v>
      </c>
      <c r="O16" s="51">
        <f>SUM(C16:N16)</f>
        <v>3</v>
      </c>
      <c r="P16" s="56" t="s">
        <v>35</v>
      </c>
    </row>
    <row r="17" spans="1:16" ht="16.5" thickBot="1" x14ac:dyDescent="0.3">
      <c r="A17" s="56" t="s">
        <v>128</v>
      </c>
      <c r="B17" s="56" t="s">
        <v>129</v>
      </c>
      <c r="C17" s="50"/>
      <c r="D17" s="40"/>
      <c r="E17" s="40"/>
      <c r="F17" s="40"/>
      <c r="G17" s="40">
        <v>1</v>
      </c>
      <c r="H17" s="40"/>
      <c r="I17" s="40"/>
      <c r="J17" s="40"/>
      <c r="K17" s="40"/>
      <c r="L17" s="40"/>
      <c r="M17" s="40"/>
      <c r="N17" s="40"/>
      <c r="O17" s="51">
        <v>1</v>
      </c>
      <c r="P17" s="56" t="s">
        <v>128</v>
      </c>
    </row>
    <row r="18" spans="1:16" ht="16.5" thickBot="1" x14ac:dyDescent="0.3">
      <c r="A18" s="56" t="s">
        <v>37</v>
      </c>
      <c r="B18" s="56" t="s">
        <v>38</v>
      </c>
      <c r="C18" s="50"/>
      <c r="D18" s="40"/>
      <c r="E18" s="40"/>
      <c r="F18" s="40"/>
      <c r="G18" s="40"/>
      <c r="H18" s="40">
        <v>9</v>
      </c>
      <c r="I18" s="40">
        <v>6</v>
      </c>
      <c r="J18" s="40">
        <v>16</v>
      </c>
      <c r="K18" s="40">
        <v>1</v>
      </c>
      <c r="L18" s="40">
        <v>3</v>
      </c>
      <c r="M18" s="40">
        <v>5</v>
      </c>
      <c r="N18" s="40">
        <v>3</v>
      </c>
      <c r="O18" s="51">
        <f t="shared" si="0"/>
        <v>43</v>
      </c>
      <c r="P18" s="56" t="s">
        <v>37</v>
      </c>
    </row>
    <row r="19" spans="1:16" ht="16.5" thickBot="1" x14ac:dyDescent="0.3">
      <c r="A19" s="56" t="s">
        <v>39</v>
      </c>
      <c r="B19" s="56" t="s">
        <v>40</v>
      </c>
      <c r="C19" s="50"/>
      <c r="D19" s="40"/>
      <c r="E19" s="40"/>
      <c r="F19" s="40">
        <v>1</v>
      </c>
      <c r="G19" s="40">
        <v>1</v>
      </c>
      <c r="H19" s="40"/>
      <c r="I19" s="40"/>
      <c r="J19" s="40"/>
      <c r="K19" s="40">
        <v>2</v>
      </c>
      <c r="L19" s="40">
        <v>1</v>
      </c>
      <c r="M19" s="40">
        <v>4</v>
      </c>
      <c r="N19" s="40">
        <v>7</v>
      </c>
      <c r="O19" s="51">
        <f t="shared" si="0"/>
        <v>16</v>
      </c>
      <c r="P19" s="56" t="s">
        <v>39</v>
      </c>
    </row>
    <row r="20" spans="1:16" ht="16.5" thickBot="1" x14ac:dyDescent="0.3">
      <c r="A20" s="56" t="s">
        <v>134</v>
      </c>
      <c r="B20" s="56" t="s">
        <v>135</v>
      </c>
      <c r="C20" s="149"/>
      <c r="D20" s="150"/>
      <c r="E20" s="150"/>
      <c r="F20" s="150"/>
      <c r="G20" s="150"/>
      <c r="H20" s="150">
        <v>1</v>
      </c>
      <c r="I20" s="150"/>
      <c r="J20" s="150">
        <v>9</v>
      </c>
      <c r="K20" s="150"/>
      <c r="L20" s="150"/>
      <c r="M20" s="150"/>
      <c r="N20" s="150"/>
      <c r="O20" s="151">
        <f>SUM(C20:N20)</f>
        <v>10</v>
      </c>
      <c r="P20" s="56" t="s">
        <v>134</v>
      </c>
    </row>
    <row r="21" spans="1:16" ht="16.5" thickBot="1" x14ac:dyDescent="0.3">
      <c r="A21" s="56" t="s">
        <v>41</v>
      </c>
      <c r="B21" s="56" t="s">
        <v>42</v>
      </c>
      <c r="C21" s="52"/>
      <c r="D21" s="53"/>
      <c r="E21" s="53"/>
      <c r="F21" s="53">
        <v>1</v>
      </c>
      <c r="G21" s="53">
        <v>6</v>
      </c>
      <c r="H21" s="53"/>
      <c r="I21" s="53"/>
      <c r="J21" s="53"/>
      <c r="K21" s="53"/>
      <c r="L21" s="53"/>
      <c r="M21" s="53"/>
      <c r="N21" s="53">
        <v>13</v>
      </c>
      <c r="O21" s="54">
        <f t="shared" si="0"/>
        <v>20</v>
      </c>
      <c r="P21" s="56" t="s">
        <v>41</v>
      </c>
    </row>
    <row r="22" spans="1:16" ht="16.5" thickBot="1" x14ac:dyDescent="0.3">
      <c r="A22" s="45" t="s">
        <v>3</v>
      </c>
      <c r="B22" s="45"/>
      <c r="C22" s="73">
        <f>SUM(C7:C21)</f>
        <v>48</v>
      </c>
      <c r="D22" s="73">
        <f>SUM(D7:D21)</f>
        <v>53</v>
      </c>
      <c r="E22" s="73">
        <f>SUM(E7:E21)</f>
        <v>45</v>
      </c>
      <c r="F22" s="73">
        <f>SUM(F7:F21)</f>
        <v>34</v>
      </c>
      <c r="G22" s="73">
        <f>SUM(G7:G21)</f>
        <v>20</v>
      </c>
      <c r="H22" s="73">
        <f>SUM(H7:H21)</f>
        <v>51</v>
      </c>
      <c r="I22" s="73">
        <f>SUM(I7:I21)</f>
        <v>49</v>
      </c>
      <c r="J22" s="73">
        <f>SUM(J7:J21)</f>
        <v>66</v>
      </c>
      <c r="K22" s="73">
        <f>SUM(K7:K21)</f>
        <v>56</v>
      </c>
      <c r="L22" s="73">
        <f>SUM(L7:L21)</f>
        <v>53</v>
      </c>
      <c r="M22" s="73">
        <f>SUM(M7:M21)</f>
        <v>22</v>
      </c>
      <c r="N22" s="73">
        <f>SUM(N7:N21)</f>
        <v>87</v>
      </c>
      <c r="O22" s="73">
        <f>SUM(O7:O21)</f>
        <v>584</v>
      </c>
      <c r="P22" s="45" t="s">
        <v>3</v>
      </c>
    </row>
  </sheetData>
  <pageMargins left="0.7" right="0.7" top="0.75" bottom="0.75" header="0.3" footer="0.3"/>
  <ignoredErrors>
    <ignoredError sqref="E22:N22 C22:D2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2"/>
  <sheetViews>
    <sheetView tabSelected="1" topLeftCell="A92" workbookViewId="0">
      <selection activeCell="E106" sqref="E106:E107"/>
    </sheetView>
  </sheetViews>
  <sheetFormatPr defaultRowHeight="15" x14ac:dyDescent="0.25"/>
  <cols>
    <col min="1" max="1" width="67.85546875" customWidth="1"/>
    <col min="3" max="3" width="10.7109375" bestFit="1" customWidth="1"/>
    <col min="14" max="14" width="13.42578125" customWidth="1"/>
  </cols>
  <sheetData>
    <row r="3" spans="1:14" ht="27" x14ac:dyDescent="0.35">
      <c r="A3" s="185" t="s">
        <v>62</v>
      </c>
      <c r="B3" s="106"/>
      <c r="C3" s="106"/>
      <c r="D3" s="107"/>
      <c r="E3" s="108"/>
      <c r="F3" s="108"/>
      <c r="G3" s="108"/>
      <c r="H3" s="108"/>
      <c r="I3" s="13"/>
      <c r="J3" s="13"/>
    </row>
    <row r="4" spans="1:14" ht="24" thickBot="1" x14ac:dyDescent="0.4">
      <c r="A4" s="186" t="s">
        <v>0</v>
      </c>
      <c r="B4" s="13"/>
      <c r="C4" s="13"/>
      <c r="D4" s="13"/>
      <c r="E4" s="13"/>
      <c r="F4" s="13"/>
      <c r="G4" s="13"/>
      <c r="H4" s="13"/>
      <c r="I4" s="13"/>
      <c r="J4" s="13"/>
    </row>
    <row r="5" spans="1:14" ht="17.25" thickTop="1" thickBot="1" x14ac:dyDescent="0.3">
      <c r="A5" s="22"/>
      <c r="B5" s="142">
        <v>41183</v>
      </c>
      <c r="C5" s="142">
        <v>41214</v>
      </c>
      <c r="D5" s="142">
        <v>41253</v>
      </c>
      <c r="E5" s="142">
        <v>41275</v>
      </c>
      <c r="F5" s="142">
        <v>41306</v>
      </c>
      <c r="G5" s="142">
        <v>41334</v>
      </c>
      <c r="H5" s="142">
        <v>41365</v>
      </c>
      <c r="I5" s="142">
        <v>41395</v>
      </c>
      <c r="J5" s="142">
        <v>41426</v>
      </c>
      <c r="K5" s="142">
        <v>41456</v>
      </c>
      <c r="L5" s="142">
        <v>41487</v>
      </c>
      <c r="M5" s="142">
        <v>41518</v>
      </c>
      <c r="N5" s="143" t="s">
        <v>3</v>
      </c>
    </row>
    <row r="6" spans="1:14" ht="15.75" x14ac:dyDescent="0.25">
      <c r="A6" s="109" t="s">
        <v>158</v>
      </c>
      <c r="B6" s="110">
        <v>15</v>
      </c>
      <c r="C6" s="111">
        <v>41</v>
      </c>
      <c r="D6" s="111">
        <v>28</v>
      </c>
      <c r="E6" s="111">
        <v>6</v>
      </c>
      <c r="F6" s="111">
        <v>25</v>
      </c>
      <c r="G6" s="111">
        <v>68</v>
      </c>
      <c r="H6" s="111">
        <v>16</v>
      </c>
      <c r="I6" s="111">
        <v>51</v>
      </c>
      <c r="J6" s="111">
        <v>62</v>
      </c>
      <c r="K6" s="111">
        <v>44</v>
      </c>
      <c r="L6" s="111">
        <v>49</v>
      </c>
      <c r="M6" s="111">
        <v>29</v>
      </c>
      <c r="N6" s="112">
        <f>SUM(B6:M6)</f>
        <v>434</v>
      </c>
    </row>
    <row r="7" spans="1:14" ht="15.75" x14ac:dyDescent="0.25">
      <c r="A7" s="167" t="s">
        <v>130</v>
      </c>
      <c r="B7" s="168"/>
      <c r="C7" s="169"/>
      <c r="D7" s="169"/>
      <c r="E7" s="169"/>
      <c r="F7" s="169"/>
      <c r="G7" s="169">
        <v>11</v>
      </c>
      <c r="H7" s="169">
        <v>3</v>
      </c>
      <c r="I7" s="169">
        <v>8</v>
      </c>
      <c r="J7" s="169">
        <v>19</v>
      </c>
      <c r="K7" s="169">
        <v>14</v>
      </c>
      <c r="L7" s="169">
        <v>0</v>
      </c>
      <c r="M7" s="169">
        <v>10</v>
      </c>
      <c r="N7" s="170">
        <f>SUM(B7:M7)</f>
        <v>65</v>
      </c>
    </row>
    <row r="8" spans="1:14" ht="15.75" x14ac:dyDescent="0.25">
      <c r="A8" s="113" t="s">
        <v>4</v>
      </c>
      <c r="B8" s="171"/>
      <c r="C8" s="172"/>
      <c r="D8" s="172"/>
      <c r="E8" s="172"/>
      <c r="F8" s="172"/>
      <c r="G8" s="172">
        <v>11</v>
      </c>
      <c r="H8" s="172">
        <v>3</v>
      </c>
      <c r="I8" s="172">
        <v>8</v>
      </c>
      <c r="J8" s="172">
        <v>19</v>
      </c>
      <c r="K8" s="172">
        <v>14</v>
      </c>
      <c r="L8" s="172"/>
      <c r="M8" s="172">
        <v>10</v>
      </c>
      <c r="N8" s="173">
        <v>65</v>
      </c>
    </row>
    <row r="9" spans="1:14" ht="15.75" x14ac:dyDescent="0.25">
      <c r="A9" s="113"/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15.75" x14ac:dyDescent="0.25">
      <c r="A10" s="121" t="s">
        <v>104</v>
      </c>
      <c r="B10" s="122">
        <v>3</v>
      </c>
      <c r="C10" s="123">
        <v>20</v>
      </c>
      <c r="D10" s="123">
        <v>13</v>
      </c>
      <c r="E10" s="123">
        <v>6</v>
      </c>
      <c r="F10" s="123">
        <v>10</v>
      </c>
      <c r="G10" s="123">
        <v>38</v>
      </c>
      <c r="H10" s="123">
        <v>6</v>
      </c>
      <c r="I10" s="123">
        <v>28</v>
      </c>
      <c r="J10" s="123">
        <v>13</v>
      </c>
      <c r="K10" s="123">
        <v>8</v>
      </c>
      <c r="L10" s="123">
        <v>8</v>
      </c>
      <c r="M10" s="123">
        <v>0</v>
      </c>
      <c r="N10" s="124">
        <f>SUM(B10:M10)</f>
        <v>153</v>
      </c>
    </row>
    <row r="11" spans="1:14" ht="15.75" x14ac:dyDescent="0.25">
      <c r="A11" s="125" t="s">
        <v>4</v>
      </c>
      <c r="B11" s="126">
        <v>3</v>
      </c>
      <c r="C11" s="127">
        <v>20</v>
      </c>
      <c r="D11" s="127">
        <v>13</v>
      </c>
      <c r="E11" s="127">
        <v>6</v>
      </c>
      <c r="F11" s="127">
        <v>10</v>
      </c>
      <c r="G11" s="127">
        <v>38</v>
      </c>
      <c r="H11" s="127">
        <v>6</v>
      </c>
      <c r="I11" s="127">
        <v>28</v>
      </c>
      <c r="J11" s="127">
        <v>13</v>
      </c>
      <c r="K11" s="127">
        <v>8</v>
      </c>
      <c r="L11" s="127">
        <v>8</v>
      </c>
      <c r="M11" s="127"/>
      <c r="N11" s="128">
        <v>153</v>
      </c>
    </row>
    <row r="12" spans="1:14" ht="15.75" x14ac:dyDescent="0.25">
      <c r="A12" s="125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</row>
    <row r="13" spans="1:14" ht="15.75" x14ac:dyDescent="0.25">
      <c r="A13" s="121" t="s">
        <v>100</v>
      </c>
      <c r="B13" s="122">
        <v>1</v>
      </c>
      <c r="C13" s="123">
        <v>7</v>
      </c>
      <c r="D13" s="123">
        <v>0</v>
      </c>
      <c r="E13" s="123">
        <v>1</v>
      </c>
      <c r="F13" s="123">
        <v>0</v>
      </c>
      <c r="G13" s="123">
        <v>7</v>
      </c>
      <c r="H13" s="123">
        <v>0</v>
      </c>
      <c r="I13" s="123">
        <v>4</v>
      </c>
      <c r="J13" s="123">
        <v>7</v>
      </c>
      <c r="K13" s="123">
        <v>1</v>
      </c>
      <c r="L13" s="123">
        <v>16</v>
      </c>
      <c r="M13" s="123">
        <v>13</v>
      </c>
      <c r="N13" s="124">
        <f>SUM(B13:M13)</f>
        <v>57</v>
      </c>
    </row>
    <row r="14" spans="1:14" ht="15.75" x14ac:dyDescent="0.25">
      <c r="A14" s="135" t="s">
        <v>147</v>
      </c>
      <c r="B14" s="126"/>
      <c r="C14" s="127"/>
      <c r="D14" s="127"/>
      <c r="E14" s="127"/>
      <c r="F14" s="127"/>
      <c r="G14" s="127"/>
      <c r="H14" s="127"/>
      <c r="I14" s="127"/>
      <c r="J14" s="127">
        <v>1</v>
      </c>
      <c r="K14" s="127">
        <v>1</v>
      </c>
      <c r="L14" s="127"/>
      <c r="M14" s="127"/>
      <c r="N14" s="128">
        <v>2</v>
      </c>
    </row>
    <row r="15" spans="1:14" ht="15.75" x14ac:dyDescent="0.25">
      <c r="A15" s="135" t="s">
        <v>90</v>
      </c>
      <c r="B15" s="126">
        <v>1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>
        <v>1</v>
      </c>
    </row>
    <row r="16" spans="1:14" ht="15.75" x14ac:dyDescent="0.25">
      <c r="A16" s="135" t="s">
        <v>118</v>
      </c>
      <c r="B16" s="126"/>
      <c r="C16" s="127"/>
      <c r="D16" s="127"/>
      <c r="E16" s="127">
        <v>1</v>
      </c>
      <c r="F16" s="127"/>
      <c r="G16" s="127"/>
      <c r="H16" s="127"/>
      <c r="I16" s="127"/>
      <c r="J16" s="127"/>
      <c r="K16" s="127"/>
      <c r="L16" s="127"/>
      <c r="M16" s="127"/>
      <c r="N16" s="128">
        <v>1</v>
      </c>
    </row>
    <row r="17" spans="1:14" ht="15.75" x14ac:dyDescent="0.25">
      <c r="A17" s="125" t="s">
        <v>4</v>
      </c>
      <c r="B17" s="126"/>
      <c r="C17" s="127">
        <v>7</v>
      </c>
      <c r="D17" s="127"/>
      <c r="E17" s="127"/>
      <c r="F17" s="127"/>
      <c r="G17" s="127">
        <v>7</v>
      </c>
      <c r="H17" s="127"/>
      <c r="I17" s="127">
        <v>4</v>
      </c>
      <c r="J17" s="127">
        <v>6</v>
      </c>
      <c r="K17" s="127"/>
      <c r="L17" s="127">
        <v>16</v>
      </c>
      <c r="M17" s="127">
        <v>13</v>
      </c>
      <c r="N17" s="128">
        <v>53</v>
      </c>
    </row>
    <row r="18" spans="1:14" ht="15.75" x14ac:dyDescent="0.25">
      <c r="A18" s="135"/>
      <c r="B18" s="12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</row>
    <row r="19" spans="1:14" ht="15.75" x14ac:dyDescent="0.25">
      <c r="A19" s="121" t="s">
        <v>101</v>
      </c>
      <c r="B19" s="122">
        <v>11</v>
      </c>
      <c r="C19" s="123">
        <v>14</v>
      </c>
      <c r="D19" s="123">
        <v>15</v>
      </c>
      <c r="E19" s="123">
        <v>5</v>
      </c>
      <c r="F19" s="123">
        <v>15</v>
      </c>
      <c r="G19" s="123">
        <v>12</v>
      </c>
      <c r="H19" s="123">
        <v>7</v>
      </c>
      <c r="I19" s="123">
        <v>11</v>
      </c>
      <c r="J19" s="123">
        <v>23</v>
      </c>
      <c r="K19" s="123">
        <v>21</v>
      </c>
      <c r="L19" s="123">
        <v>25</v>
      </c>
      <c r="M19" s="123">
        <v>6</v>
      </c>
      <c r="N19" s="124">
        <f>SUM(B19:M19)</f>
        <v>165</v>
      </c>
    </row>
    <row r="20" spans="1:14" ht="15.75" x14ac:dyDescent="0.25">
      <c r="A20" s="136" t="s">
        <v>87</v>
      </c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>
        <v>4</v>
      </c>
      <c r="N20" s="116">
        <v>4</v>
      </c>
    </row>
    <row r="21" spans="1:14" ht="15.75" x14ac:dyDescent="0.25">
      <c r="A21" s="113" t="s">
        <v>88</v>
      </c>
      <c r="B21" s="114"/>
      <c r="C21" s="115"/>
      <c r="D21" s="115"/>
      <c r="E21" s="115"/>
      <c r="F21" s="115"/>
      <c r="G21" s="115"/>
      <c r="H21" s="115"/>
      <c r="I21" s="115"/>
      <c r="J21" s="115">
        <v>4</v>
      </c>
      <c r="K21" s="115"/>
      <c r="L21" s="115">
        <v>1</v>
      </c>
      <c r="M21" s="115"/>
      <c r="N21" s="116">
        <v>5</v>
      </c>
    </row>
    <row r="22" spans="1:14" ht="15.75" x14ac:dyDescent="0.25">
      <c r="A22" s="113" t="s">
        <v>4</v>
      </c>
      <c r="B22" s="114">
        <v>11</v>
      </c>
      <c r="C22" s="115">
        <v>14</v>
      </c>
      <c r="D22" s="115">
        <v>15</v>
      </c>
      <c r="E22" s="115">
        <v>5</v>
      </c>
      <c r="F22" s="115">
        <v>15</v>
      </c>
      <c r="G22" s="115">
        <v>12</v>
      </c>
      <c r="H22" s="115">
        <v>7</v>
      </c>
      <c r="I22" s="115">
        <v>11</v>
      </c>
      <c r="J22" s="115">
        <v>15</v>
      </c>
      <c r="K22" s="115">
        <v>19</v>
      </c>
      <c r="L22" s="115">
        <v>24</v>
      </c>
      <c r="M22" s="115">
        <v>2</v>
      </c>
      <c r="N22" s="116">
        <v>150</v>
      </c>
    </row>
    <row r="23" spans="1:14" ht="16.5" thickBot="1" x14ac:dyDescent="0.3">
      <c r="A23" s="137" t="s">
        <v>148</v>
      </c>
      <c r="B23" s="138"/>
      <c r="C23" s="139"/>
      <c r="D23" s="139"/>
      <c r="E23" s="139"/>
      <c r="F23" s="139"/>
      <c r="G23" s="139"/>
      <c r="H23" s="139"/>
      <c r="I23" s="139"/>
      <c r="J23" s="139">
        <v>4</v>
      </c>
      <c r="K23" s="139">
        <v>2</v>
      </c>
      <c r="L23" s="139"/>
      <c r="M23" s="139"/>
      <c r="N23" s="140">
        <v>6</v>
      </c>
    </row>
    <row r="24" spans="1:14" ht="16.5" thickTop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.75" x14ac:dyDescent="0.25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24" thickBot="1" x14ac:dyDescent="0.4">
      <c r="A26" s="187" t="s">
        <v>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7.25" thickTop="1" thickBot="1" x14ac:dyDescent="0.3">
      <c r="A27" s="20"/>
      <c r="B27" s="142">
        <v>41183</v>
      </c>
      <c r="C27" s="142">
        <v>41214</v>
      </c>
      <c r="D27" s="142">
        <v>41253</v>
      </c>
      <c r="E27" s="142">
        <v>41275</v>
      </c>
      <c r="F27" s="142">
        <v>41306</v>
      </c>
      <c r="G27" s="142">
        <v>41334</v>
      </c>
      <c r="H27" s="142">
        <v>41365</v>
      </c>
      <c r="I27" s="142">
        <v>41395</v>
      </c>
      <c r="J27" s="142">
        <v>41426</v>
      </c>
      <c r="K27" s="142">
        <v>41456</v>
      </c>
      <c r="L27" s="142">
        <v>41487</v>
      </c>
      <c r="M27" s="142">
        <v>41518</v>
      </c>
      <c r="N27" s="143" t="s">
        <v>3</v>
      </c>
    </row>
    <row r="28" spans="1:14" ht="15.75" x14ac:dyDescent="0.25">
      <c r="A28" s="109" t="s">
        <v>170</v>
      </c>
      <c r="B28" s="110">
        <v>5</v>
      </c>
      <c r="C28" s="111">
        <v>22</v>
      </c>
      <c r="D28" s="111">
        <v>0</v>
      </c>
      <c r="E28" s="111">
        <v>6</v>
      </c>
      <c r="F28" s="111">
        <v>7</v>
      </c>
      <c r="G28" s="111">
        <v>20</v>
      </c>
      <c r="H28" s="111">
        <v>17</v>
      </c>
      <c r="I28" s="111">
        <v>33</v>
      </c>
      <c r="J28" s="111">
        <v>19</v>
      </c>
      <c r="K28" s="111">
        <v>7</v>
      </c>
      <c r="L28" s="111">
        <v>15</v>
      </c>
      <c r="M28" s="111">
        <v>50</v>
      </c>
      <c r="N28" s="112">
        <f>SUM(B28:M28)</f>
        <v>201</v>
      </c>
    </row>
    <row r="29" spans="1:14" ht="15.75" x14ac:dyDescent="0.25">
      <c r="A29" s="113" t="s">
        <v>84</v>
      </c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>
        <v>1</v>
      </c>
      <c r="M29" s="172">
        <v>1</v>
      </c>
      <c r="N29" s="173">
        <v>2</v>
      </c>
    </row>
    <row r="30" spans="1:14" ht="15.75" x14ac:dyDescent="0.25">
      <c r="A30" s="113" t="s">
        <v>159</v>
      </c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>
        <v>3</v>
      </c>
      <c r="M30" s="172"/>
      <c r="N30" s="173">
        <v>3</v>
      </c>
    </row>
    <row r="31" spans="1:14" ht="15.75" x14ac:dyDescent="0.25">
      <c r="A31" s="113" t="s">
        <v>137</v>
      </c>
      <c r="B31" s="171"/>
      <c r="C31" s="172"/>
      <c r="D31" s="172"/>
      <c r="E31" s="172"/>
      <c r="F31" s="172"/>
      <c r="G31" s="172"/>
      <c r="H31" s="172">
        <v>2</v>
      </c>
      <c r="I31" s="172"/>
      <c r="J31" s="172"/>
      <c r="K31" s="172"/>
      <c r="L31" s="172"/>
      <c r="M31" s="172"/>
      <c r="N31" s="173">
        <v>2</v>
      </c>
    </row>
    <row r="32" spans="1:14" ht="15.75" x14ac:dyDescent="0.25">
      <c r="A32" s="125" t="s">
        <v>82</v>
      </c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>
        <v>3</v>
      </c>
      <c r="N32" s="128">
        <v>3</v>
      </c>
    </row>
    <row r="33" spans="1:14" ht="15.75" x14ac:dyDescent="0.25">
      <c r="A33" s="125" t="s">
        <v>83</v>
      </c>
      <c r="B33" s="126">
        <v>5</v>
      </c>
      <c r="C33" s="127">
        <v>21</v>
      </c>
      <c r="D33" s="127"/>
      <c r="E33" s="127">
        <v>6</v>
      </c>
      <c r="F33" s="127">
        <v>6</v>
      </c>
      <c r="G33" s="127">
        <v>19</v>
      </c>
      <c r="H33" s="127">
        <v>15</v>
      </c>
      <c r="I33" s="127">
        <v>33</v>
      </c>
      <c r="J33" s="127">
        <v>19</v>
      </c>
      <c r="K33" s="127">
        <v>5</v>
      </c>
      <c r="L33" s="127">
        <v>11</v>
      </c>
      <c r="M33" s="127">
        <v>43</v>
      </c>
      <c r="N33" s="128">
        <v>183</v>
      </c>
    </row>
    <row r="34" spans="1:14" ht="15.75" x14ac:dyDescent="0.25">
      <c r="A34" s="125" t="s">
        <v>169</v>
      </c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>
        <v>3</v>
      </c>
      <c r="N34" s="156">
        <v>3</v>
      </c>
    </row>
    <row r="35" spans="1:14" ht="15.75" x14ac:dyDescent="0.25">
      <c r="A35" s="125" t="s">
        <v>114</v>
      </c>
      <c r="B35" s="154"/>
      <c r="C35" s="155">
        <v>1</v>
      </c>
      <c r="D35" s="155"/>
      <c r="E35" s="155"/>
      <c r="F35" s="155"/>
      <c r="G35" s="155">
        <v>1</v>
      </c>
      <c r="H35" s="155"/>
      <c r="I35" s="155"/>
      <c r="J35" s="155"/>
      <c r="K35" s="155"/>
      <c r="L35" s="155"/>
      <c r="M35" s="155"/>
      <c r="N35" s="156">
        <v>2</v>
      </c>
    </row>
    <row r="36" spans="1:14" ht="15.75" x14ac:dyDescent="0.25">
      <c r="A36" s="125" t="s">
        <v>125</v>
      </c>
      <c r="B36" s="154"/>
      <c r="C36" s="155"/>
      <c r="D36" s="155"/>
      <c r="E36" s="155"/>
      <c r="F36" s="155">
        <v>1</v>
      </c>
      <c r="G36" s="155"/>
      <c r="H36" s="155"/>
      <c r="I36" s="155"/>
      <c r="J36" s="155"/>
      <c r="K36" s="155"/>
      <c r="L36" s="155"/>
      <c r="M36" s="155"/>
      <c r="N36" s="156">
        <v>1</v>
      </c>
    </row>
    <row r="37" spans="1:14" ht="16.5" thickBot="1" x14ac:dyDescent="0.3">
      <c r="A37" s="117" t="s">
        <v>153</v>
      </c>
      <c r="B37" s="118"/>
      <c r="C37" s="119"/>
      <c r="D37" s="119"/>
      <c r="E37" s="119"/>
      <c r="F37" s="119"/>
      <c r="G37" s="119"/>
      <c r="H37" s="119"/>
      <c r="I37" s="119"/>
      <c r="J37" s="119"/>
      <c r="K37" s="119">
        <v>2</v>
      </c>
      <c r="L37" s="119"/>
      <c r="M37" s="119"/>
      <c r="N37" s="120">
        <v>2</v>
      </c>
    </row>
    <row r="38" spans="1:14" ht="17.25" thickTop="1" thickBot="1" x14ac:dyDescent="0.3">
      <c r="A38" s="1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7.25" thickTop="1" thickBot="1" x14ac:dyDescent="0.3">
      <c r="A39" s="22"/>
      <c r="B39" s="142">
        <v>41183</v>
      </c>
      <c r="C39" s="142">
        <v>41214</v>
      </c>
      <c r="D39" s="142">
        <v>41253</v>
      </c>
      <c r="E39" s="142">
        <v>41275</v>
      </c>
      <c r="F39" s="142">
        <v>41306</v>
      </c>
      <c r="G39" s="142">
        <v>41334</v>
      </c>
      <c r="H39" s="142">
        <v>41365</v>
      </c>
      <c r="I39" s="142">
        <v>41395</v>
      </c>
      <c r="J39" s="142">
        <v>41426</v>
      </c>
      <c r="K39" s="142">
        <v>41456</v>
      </c>
      <c r="L39" s="142">
        <v>41487</v>
      </c>
      <c r="M39" s="142">
        <v>41518</v>
      </c>
      <c r="N39" s="143" t="s">
        <v>3</v>
      </c>
    </row>
    <row r="40" spans="1:14" ht="15.75" x14ac:dyDescent="0.25">
      <c r="A40" s="109" t="s">
        <v>113</v>
      </c>
      <c r="B40" s="110">
        <v>54</v>
      </c>
      <c r="C40" s="111">
        <v>46</v>
      </c>
      <c r="D40" s="111">
        <v>32</v>
      </c>
      <c r="E40" s="111">
        <v>32</v>
      </c>
      <c r="F40" s="111">
        <v>27</v>
      </c>
      <c r="G40" s="111">
        <v>23</v>
      </c>
      <c r="H40" s="111">
        <v>24</v>
      </c>
      <c r="I40" s="111">
        <v>50</v>
      </c>
      <c r="J40" s="111">
        <v>50</v>
      </c>
      <c r="K40" s="111">
        <v>74</v>
      </c>
      <c r="L40" s="111">
        <v>62</v>
      </c>
      <c r="M40" s="111">
        <v>64</v>
      </c>
      <c r="N40" s="112">
        <f>SUM(B40:M40)</f>
        <v>538</v>
      </c>
    </row>
    <row r="41" spans="1:14" ht="15.75" x14ac:dyDescent="0.25">
      <c r="A41" s="121" t="s">
        <v>102</v>
      </c>
      <c r="B41" s="122">
        <v>41</v>
      </c>
      <c r="C41" s="123">
        <v>40</v>
      </c>
      <c r="D41" s="123">
        <v>24</v>
      </c>
      <c r="E41" s="123">
        <v>32</v>
      </c>
      <c r="F41" s="123">
        <v>19</v>
      </c>
      <c r="G41" s="123">
        <v>14</v>
      </c>
      <c r="H41" s="123">
        <v>10</v>
      </c>
      <c r="I41" s="123">
        <v>24</v>
      </c>
      <c r="J41" s="123">
        <v>28</v>
      </c>
      <c r="K41" s="123">
        <v>47</v>
      </c>
      <c r="L41" s="123">
        <v>44</v>
      </c>
      <c r="M41" s="123">
        <v>34</v>
      </c>
      <c r="N41" s="124">
        <f>SUM(B41:M41)</f>
        <v>357</v>
      </c>
    </row>
    <row r="42" spans="1:14" ht="15.75" x14ac:dyDescent="0.25">
      <c r="A42" s="125" t="s">
        <v>83</v>
      </c>
      <c r="B42" s="126">
        <v>10</v>
      </c>
      <c r="C42" s="127">
        <v>3</v>
      </c>
      <c r="D42" s="127">
        <v>4</v>
      </c>
      <c r="E42" s="127"/>
      <c r="F42" s="127"/>
      <c r="G42" s="127"/>
      <c r="H42" s="127">
        <v>2</v>
      </c>
      <c r="I42" s="127">
        <v>6</v>
      </c>
      <c r="J42" s="127"/>
      <c r="K42" s="127"/>
      <c r="L42" s="127"/>
      <c r="M42" s="127"/>
      <c r="N42" s="128">
        <v>25</v>
      </c>
    </row>
    <row r="43" spans="1:14" ht="15.75" x14ac:dyDescent="0.25">
      <c r="A43" s="125" t="s">
        <v>74</v>
      </c>
      <c r="B43" s="126">
        <v>31</v>
      </c>
      <c r="C43" s="127">
        <v>32</v>
      </c>
      <c r="D43" s="127">
        <v>20</v>
      </c>
      <c r="E43" s="127">
        <v>32</v>
      </c>
      <c r="F43" s="127">
        <v>19</v>
      </c>
      <c r="G43" s="127">
        <v>14</v>
      </c>
      <c r="H43" s="127">
        <v>8</v>
      </c>
      <c r="I43" s="127">
        <v>18</v>
      </c>
      <c r="J43" s="127">
        <v>28</v>
      </c>
      <c r="K43" s="127">
        <v>43</v>
      </c>
      <c r="L43" s="127">
        <v>40</v>
      </c>
      <c r="M43" s="127">
        <v>29</v>
      </c>
      <c r="N43" s="128">
        <v>314</v>
      </c>
    </row>
    <row r="44" spans="1:14" ht="15.75" x14ac:dyDescent="0.25">
      <c r="A44" s="125" t="s">
        <v>154</v>
      </c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>
        <v>4</v>
      </c>
      <c r="N44" s="128">
        <v>4</v>
      </c>
    </row>
    <row r="45" spans="1:14" ht="15.75" x14ac:dyDescent="0.25">
      <c r="A45" s="125" t="s">
        <v>160</v>
      </c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>
        <v>4</v>
      </c>
      <c r="M45" s="127">
        <v>1</v>
      </c>
      <c r="N45" s="128">
        <v>5</v>
      </c>
    </row>
    <row r="46" spans="1:14" ht="15.75" x14ac:dyDescent="0.25">
      <c r="A46" s="125" t="s">
        <v>112</v>
      </c>
      <c r="B46" s="126"/>
      <c r="C46" s="127">
        <v>5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>
        <v>5</v>
      </c>
    </row>
    <row r="47" spans="1:14" ht="15.75" x14ac:dyDescent="0.25">
      <c r="A47" s="125" t="s">
        <v>152</v>
      </c>
      <c r="B47" s="126"/>
      <c r="C47" s="127"/>
      <c r="D47" s="127"/>
      <c r="E47" s="127"/>
      <c r="F47" s="127"/>
      <c r="G47" s="127"/>
      <c r="H47" s="127"/>
      <c r="I47" s="127"/>
      <c r="J47" s="127"/>
      <c r="K47" s="127">
        <v>4</v>
      </c>
      <c r="L47" s="127"/>
      <c r="M47" s="127"/>
      <c r="N47" s="128">
        <v>4</v>
      </c>
    </row>
    <row r="48" spans="1:14" ht="20.25" customHeight="1" x14ac:dyDescent="0.25">
      <c r="A48" s="125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</row>
    <row r="49" spans="1:14" ht="15.75" x14ac:dyDescent="0.25">
      <c r="A49" s="121" t="s">
        <v>103</v>
      </c>
      <c r="B49" s="122">
        <v>13</v>
      </c>
      <c r="C49" s="123">
        <v>6</v>
      </c>
      <c r="D49" s="123">
        <v>8</v>
      </c>
      <c r="E49" s="123">
        <v>0</v>
      </c>
      <c r="F49" s="123">
        <v>8</v>
      </c>
      <c r="G49" s="123">
        <v>9</v>
      </c>
      <c r="H49" s="123">
        <v>14</v>
      </c>
      <c r="I49" s="123">
        <v>26</v>
      </c>
      <c r="J49" s="123">
        <v>22</v>
      </c>
      <c r="K49" s="123">
        <v>27</v>
      </c>
      <c r="L49" s="123">
        <v>18</v>
      </c>
      <c r="M49" s="123">
        <v>30</v>
      </c>
      <c r="N49" s="124">
        <f>SUM(B49:M49)</f>
        <v>181</v>
      </c>
    </row>
    <row r="50" spans="1:14" ht="16.5" thickBot="1" x14ac:dyDescent="0.3">
      <c r="A50" s="125" t="s">
        <v>74</v>
      </c>
      <c r="B50" s="118">
        <v>13</v>
      </c>
      <c r="C50" s="119">
        <v>6</v>
      </c>
      <c r="D50" s="119">
        <v>8</v>
      </c>
      <c r="E50" s="119">
        <v>0</v>
      </c>
      <c r="F50" s="119">
        <v>8</v>
      </c>
      <c r="G50" s="119">
        <v>9</v>
      </c>
      <c r="H50" s="119">
        <v>14</v>
      </c>
      <c r="I50" s="119">
        <v>26</v>
      </c>
      <c r="J50" s="119">
        <v>22</v>
      </c>
      <c r="K50" s="119">
        <v>27</v>
      </c>
      <c r="L50" s="119">
        <v>18</v>
      </c>
      <c r="M50" s="119">
        <v>30</v>
      </c>
      <c r="N50" s="120">
        <v>181</v>
      </c>
    </row>
    <row r="51" spans="1:14" ht="16.5" thickTop="1" x14ac:dyDescent="0.2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5.75" x14ac:dyDescent="0.25">
      <c r="A52" s="1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24" thickBot="1" x14ac:dyDescent="0.4">
      <c r="A53" s="187" t="s">
        <v>155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7.25" thickTop="1" thickBot="1" x14ac:dyDescent="0.3">
      <c r="A54" s="22"/>
      <c r="B54" s="142">
        <v>41183</v>
      </c>
      <c r="C54" s="142">
        <v>41214</v>
      </c>
      <c r="D54" s="142">
        <v>41253</v>
      </c>
      <c r="E54" s="142">
        <v>41275</v>
      </c>
      <c r="F54" s="142">
        <v>41306</v>
      </c>
      <c r="G54" s="142">
        <v>41334</v>
      </c>
      <c r="H54" s="142">
        <v>41365</v>
      </c>
      <c r="I54" s="142">
        <v>41395</v>
      </c>
      <c r="J54" s="142">
        <v>41426</v>
      </c>
      <c r="K54" s="142">
        <v>41456</v>
      </c>
      <c r="L54" s="142">
        <v>41487</v>
      </c>
      <c r="M54" s="142">
        <v>41518</v>
      </c>
      <c r="N54" s="143" t="s">
        <v>3</v>
      </c>
    </row>
    <row r="55" spans="1:14" ht="15.75" x14ac:dyDescent="0.25">
      <c r="A55" s="132" t="s">
        <v>98</v>
      </c>
      <c r="B55" s="110">
        <v>46</v>
      </c>
      <c r="C55" s="111">
        <v>64</v>
      </c>
      <c r="D55" s="111">
        <v>45</v>
      </c>
      <c r="E55" s="111">
        <v>56</v>
      </c>
      <c r="F55" s="111">
        <v>86</v>
      </c>
      <c r="G55" s="111">
        <v>87</v>
      </c>
      <c r="H55" s="111">
        <v>72</v>
      </c>
      <c r="I55" s="111">
        <v>48</v>
      </c>
      <c r="J55" s="111">
        <v>42</v>
      </c>
      <c r="K55" s="111">
        <v>62</v>
      </c>
      <c r="L55" s="111">
        <v>44</v>
      </c>
      <c r="M55" s="111">
        <v>78</v>
      </c>
      <c r="N55" s="112">
        <f>SUM(B55:M55)</f>
        <v>730</v>
      </c>
    </row>
    <row r="56" spans="1:14" ht="15.75" x14ac:dyDescent="0.25">
      <c r="A56" s="121" t="s">
        <v>104</v>
      </c>
      <c r="B56" s="122">
        <v>9</v>
      </c>
      <c r="C56" s="123">
        <v>6</v>
      </c>
      <c r="D56" s="123">
        <v>12</v>
      </c>
      <c r="E56" s="123">
        <v>15</v>
      </c>
      <c r="F56" s="123">
        <v>38</v>
      </c>
      <c r="G56" s="123">
        <v>9</v>
      </c>
      <c r="H56" s="123">
        <v>20</v>
      </c>
      <c r="I56" s="123">
        <v>16</v>
      </c>
      <c r="J56" s="123">
        <v>17</v>
      </c>
      <c r="K56" s="123">
        <v>13</v>
      </c>
      <c r="L56" s="123">
        <v>0</v>
      </c>
      <c r="M56" s="123">
        <v>3</v>
      </c>
      <c r="N56" s="124">
        <f>SUM(B56:M56)</f>
        <v>158</v>
      </c>
    </row>
    <row r="57" spans="1:14" ht="15.75" x14ac:dyDescent="0.25">
      <c r="A57" s="125" t="s">
        <v>6</v>
      </c>
      <c r="B57" s="126">
        <v>9</v>
      </c>
      <c r="C57" s="127">
        <v>6</v>
      </c>
      <c r="D57" s="127">
        <v>12</v>
      </c>
      <c r="E57" s="127">
        <v>15</v>
      </c>
      <c r="F57" s="127">
        <v>38</v>
      </c>
      <c r="G57" s="127">
        <v>9</v>
      </c>
      <c r="H57" s="127">
        <v>20</v>
      </c>
      <c r="I57" s="127">
        <v>16</v>
      </c>
      <c r="J57" s="127">
        <v>17</v>
      </c>
      <c r="K57" s="127">
        <v>13</v>
      </c>
      <c r="L57" s="127">
        <v>0</v>
      </c>
      <c r="M57" s="127">
        <v>3</v>
      </c>
      <c r="N57" s="128">
        <f>SUM(B57:M57)</f>
        <v>158</v>
      </c>
    </row>
    <row r="58" spans="1:14" ht="15.75" x14ac:dyDescent="0.25">
      <c r="A58" s="125"/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1"/>
    </row>
    <row r="59" spans="1:14" ht="15.75" x14ac:dyDescent="0.25">
      <c r="A59" s="121" t="s">
        <v>103</v>
      </c>
      <c r="B59" s="122">
        <v>14</v>
      </c>
      <c r="C59" s="123">
        <v>29</v>
      </c>
      <c r="D59" s="123">
        <v>13</v>
      </c>
      <c r="E59" s="123">
        <v>11</v>
      </c>
      <c r="F59" s="123">
        <v>15</v>
      </c>
      <c r="G59" s="123">
        <v>21</v>
      </c>
      <c r="H59" s="123">
        <v>25</v>
      </c>
      <c r="I59" s="123">
        <v>21</v>
      </c>
      <c r="J59" s="123">
        <v>4</v>
      </c>
      <c r="K59" s="123">
        <v>13</v>
      </c>
      <c r="L59" s="123">
        <v>8</v>
      </c>
      <c r="M59" s="123">
        <v>25</v>
      </c>
      <c r="N59" s="124">
        <f>SUM(B59:M59)</f>
        <v>199</v>
      </c>
    </row>
    <row r="60" spans="1:14" ht="15.75" x14ac:dyDescent="0.25">
      <c r="A60" s="125" t="s">
        <v>116</v>
      </c>
      <c r="B60" s="114"/>
      <c r="C60" s="115"/>
      <c r="D60" s="115"/>
      <c r="E60" s="115"/>
      <c r="F60" s="115"/>
      <c r="G60" s="115">
        <v>1</v>
      </c>
      <c r="H60" s="115"/>
      <c r="I60" s="115"/>
      <c r="J60" s="115"/>
      <c r="K60" s="115"/>
      <c r="L60" s="115"/>
      <c r="M60" s="115"/>
      <c r="N60" s="116">
        <f>SUM(B60:M60)</f>
        <v>1</v>
      </c>
    </row>
    <row r="61" spans="1:14" ht="15.75" x14ac:dyDescent="0.25">
      <c r="A61" s="125" t="s">
        <v>6</v>
      </c>
      <c r="B61" s="126">
        <v>14</v>
      </c>
      <c r="C61" s="127">
        <v>28</v>
      </c>
      <c r="D61" s="127">
        <v>13</v>
      </c>
      <c r="E61" s="127">
        <v>10</v>
      </c>
      <c r="F61" s="127">
        <v>15</v>
      </c>
      <c r="G61" s="127">
        <v>20</v>
      </c>
      <c r="H61" s="127">
        <v>25</v>
      </c>
      <c r="I61" s="127">
        <v>17</v>
      </c>
      <c r="J61" s="127">
        <v>3</v>
      </c>
      <c r="K61" s="127">
        <v>13</v>
      </c>
      <c r="L61" s="127">
        <v>8</v>
      </c>
      <c r="M61" s="127">
        <v>23</v>
      </c>
      <c r="N61" s="128">
        <f>SUM(B61:M61)</f>
        <v>189</v>
      </c>
    </row>
    <row r="62" spans="1:14" ht="15.75" x14ac:dyDescent="0.25">
      <c r="A62" s="125" t="s">
        <v>85</v>
      </c>
      <c r="B62" s="126"/>
      <c r="C62" s="127">
        <v>1</v>
      </c>
      <c r="D62" s="127"/>
      <c r="E62" s="127">
        <v>1</v>
      </c>
      <c r="F62" s="127"/>
      <c r="G62" s="127"/>
      <c r="H62" s="127"/>
      <c r="I62" s="127">
        <v>4</v>
      </c>
      <c r="J62" s="127">
        <v>1</v>
      </c>
      <c r="K62" s="127"/>
      <c r="L62" s="127"/>
      <c r="M62" s="127">
        <v>2</v>
      </c>
      <c r="N62" s="128">
        <f>SUM(B62:M62)</f>
        <v>9</v>
      </c>
    </row>
    <row r="63" spans="1:14" ht="15.75" x14ac:dyDescent="0.25">
      <c r="A63" s="125"/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8"/>
    </row>
    <row r="64" spans="1:14" ht="15.75" x14ac:dyDescent="0.25">
      <c r="A64" s="121" t="s">
        <v>101</v>
      </c>
      <c r="B64" s="122">
        <v>23</v>
      </c>
      <c r="C64" s="123">
        <v>29</v>
      </c>
      <c r="D64" s="123">
        <v>20</v>
      </c>
      <c r="E64" s="123">
        <v>30</v>
      </c>
      <c r="F64" s="123">
        <v>33</v>
      </c>
      <c r="G64" s="123">
        <v>57</v>
      </c>
      <c r="H64" s="123">
        <v>27</v>
      </c>
      <c r="I64" s="123">
        <v>11</v>
      </c>
      <c r="J64" s="123">
        <v>21</v>
      </c>
      <c r="K64" s="123">
        <v>36</v>
      </c>
      <c r="L64" s="123">
        <v>36</v>
      </c>
      <c r="M64" s="123">
        <v>50</v>
      </c>
      <c r="N64" s="124">
        <f>SUM(B64:M64)</f>
        <v>373</v>
      </c>
    </row>
    <row r="65" spans="1:14" ht="15.75" x14ac:dyDescent="0.25">
      <c r="A65" s="125" t="s">
        <v>116</v>
      </c>
      <c r="B65" s="114"/>
      <c r="C65" s="115">
        <v>2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6">
        <f>SUM(B65:M65)</f>
        <v>2</v>
      </c>
    </row>
    <row r="66" spans="1:14" ht="15.75" x14ac:dyDescent="0.25">
      <c r="A66" s="125" t="s">
        <v>124</v>
      </c>
      <c r="B66" s="114"/>
      <c r="C66" s="115"/>
      <c r="D66" s="115"/>
      <c r="E66" s="115">
        <v>4</v>
      </c>
      <c r="F66" s="115"/>
      <c r="G66" s="115"/>
      <c r="H66" s="115"/>
      <c r="I66" s="115"/>
      <c r="J66" s="115"/>
      <c r="K66" s="115"/>
      <c r="L66" s="115"/>
      <c r="M66" s="115"/>
      <c r="N66" s="116">
        <f>SUM(B66:M66)</f>
        <v>4</v>
      </c>
    </row>
    <row r="67" spans="1:14" ht="15.75" x14ac:dyDescent="0.25">
      <c r="A67" s="125" t="s">
        <v>172</v>
      </c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>
        <v>2</v>
      </c>
      <c r="N67" s="116">
        <f>SUM(B67:M67)</f>
        <v>2</v>
      </c>
    </row>
    <row r="68" spans="1:14" ht="15.75" x14ac:dyDescent="0.25">
      <c r="A68" s="125" t="s">
        <v>163</v>
      </c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>
        <v>1</v>
      </c>
      <c r="M68" s="115"/>
      <c r="N68" s="116">
        <f>SUM(B68:M68)</f>
        <v>1</v>
      </c>
    </row>
    <row r="69" spans="1:14" ht="15.75" x14ac:dyDescent="0.25">
      <c r="A69" s="125" t="s">
        <v>161</v>
      </c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>
        <v>5</v>
      </c>
      <c r="M69" s="115"/>
      <c r="N69" s="116">
        <f>SUM(B69:M69)</f>
        <v>5</v>
      </c>
    </row>
    <row r="70" spans="1:14" ht="15.75" x14ac:dyDescent="0.25">
      <c r="A70" s="125" t="s">
        <v>138</v>
      </c>
      <c r="B70" s="114"/>
      <c r="C70" s="115"/>
      <c r="D70" s="115"/>
      <c r="E70" s="115"/>
      <c r="F70" s="115"/>
      <c r="G70" s="115"/>
      <c r="H70" s="115">
        <v>1</v>
      </c>
      <c r="I70" s="115"/>
      <c r="J70" s="115"/>
      <c r="K70" s="115"/>
      <c r="L70" s="115"/>
      <c r="M70" s="115"/>
      <c r="N70" s="116">
        <f>SUM(B70:M70)</f>
        <v>1</v>
      </c>
    </row>
    <row r="71" spans="1:14" ht="15.75" x14ac:dyDescent="0.25">
      <c r="A71" s="125" t="s">
        <v>117</v>
      </c>
      <c r="B71" s="126"/>
      <c r="C71" s="127">
        <v>1</v>
      </c>
      <c r="D71" s="127"/>
      <c r="E71" s="127"/>
      <c r="F71" s="127">
        <v>3</v>
      </c>
      <c r="G71" s="127"/>
      <c r="H71" s="127"/>
      <c r="I71" s="127"/>
      <c r="J71" s="127"/>
      <c r="K71" s="127"/>
      <c r="L71" s="127"/>
      <c r="M71" s="127">
        <v>5</v>
      </c>
      <c r="N71" s="128">
        <f t="shared" ref="N71:N76" si="0">SUM(B71:M71)</f>
        <v>9</v>
      </c>
    </row>
    <row r="72" spans="1:14" ht="15.75" x14ac:dyDescent="0.25">
      <c r="A72" s="125" t="s">
        <v>139</v>
      </c>
      <c r="B72" s="126"/>
      <c r="C72" s="127"/>
      <c r="D72" s="127"/>
      <c r="E72" s="127"/>
      <c r="F72" s="127"/>
      <c r="G72" s="127"/>
      <c r="H72" s="127">
        <v>5</v>
      </c>
      <c r="I72" s="127"/>
      <c r="J72" s="127"/>
      <c r="K72" s="127"/>
      <c r="L72" s="127"/>
      <c r="M72" s="127"/>
      <c r="N72" s="128">
        <f t="shared" si="0"/>
        <v>5</v>
      </c>
    </row>
    <row r="73" spans="1:14" ht="15.75" x14ac:dyDescent="0.25">
      <c r="A73" s="125" t="s">
        <v>123</v>
      </c>
      <c r="B73" s="126"/>
      <c r="C73" s="127"/>
      <c r="D73" s="127"/>
      <c r="E73" s="127">
        <v>3</v>
      </c>
      <c r="F73" s="127"/>
      <c r="G73" s="127"/>
      <c r="H73" s="127"/>
      <c r="I73" s="127">
        <v>1</v>
      </c>
      <c r="J73" s="127"/>
      <c r="K73" s="127"/>
      <c r="L73" s="127"/>
      <c r="M73" s="127"/>
      <c r="N73" s="128">
        <f t="shared" si="0"/>
        <v>4</v>
      </c>
    </row>
    <row r="74" spans="1:14" ht="15.75" x14ac:dyDescent="0.25">
      <c r="A74" s="125" t="s">
        <v>6</v>
      </c>
      <c r="B74" s="126">
        <v>22</v>
      </c>
      <c r="C74" s="127">
        <v>26</v>
      </c>
      <c r="D74" s="127">
        <v>20</v>
      </c>
      <c r="E74" s="127">
        <v>23</v>
      </c>
      <c r="F74" s="127">
        <v>30</v>
      </c>
      <c r="G74" s="127">
        <v>57</v>
      </c>
      <c r="H74" s="127">
        <v>21</v>
      </c>
      <c r="I74" s="127">
        <v>10</v>
      </c>
      <c r="J74" s="127">
        <v>21</v>
      </c>
      <c r="K74" s="127">
        <v>36</v>
      </c>
      <c r="L74" s="127">
        <v>29</v>
      </c>
      <c r="M74" s="127">
        <v>43</v>
      </c>
      <c r="N74" s="128">
        <f t="shared" si="0"/>
        <v>338</v>
      </c>
    </row>
    <row r="75" spans="1:14" ht="15.75" x14ac:dyDescent="0.25">
      <c r="A75" s="125" t="s">
        <v>162</v>
      </c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5">
        <v>1</v>
      </c>
      <c r="M75" s="155"/>
      <c r="N75" s="156">
        <f t="shared" si="0"/>
        <v>1</v>
      </c>
    </row>
    <row r="76" spans="1:14" ht="16.5" thickBot="1" x14ac:dyDescent="0.3">
      <c r="A76" s="117" t="s">
        <v>86</v>
      </c>
      <c r="B76" s="133">
        <v>1</v>
      </c>
      <c r="C76" s="134"/>
      <c r="D76" s="134"/>
      <c r="E76" s="119"/>
      <c r="F76" s="119"/>
      <c r="G76" s="119"/>
      <c r="H76" s="119"/>
      <c r="I76" s="119"/>
      <c r="J76" s="119"/>
      <c r="K76" s="119"/>
      <c r="L76" s="119"/>
      <c r="M76" s="119"/>
      <c r="N76" s="120">
        <f t="shared" si="0"/>
        <v>1</v>
      </c>
    </row>
    <row r="77" spans="1:14" ht="16.5" thickTop="1" x14ac:dyDescent="0.25">
      <c r="A77" s="1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75" x14ac:dyDescent="0.25">
      <c r="A78" s="2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24" thickBot="1" x14ac:dyDescent="0.4">
      <c r="A79" s="187" t="s">
        <v>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7.25" thickTop="1" thickBot="1" x14ac:dyDescent="0.3">
      <c r="A80" s="22"/>
      <c r="B80" s="142">
        <v>41183</v>
      </c>
      <c r="C80" s="142">
        <v>41214</v>
      </c>
      <c r="D80" s="142">
        <v>41253</v>
      </c>
      <c r="E80" s="142">
        <v>41275</v>
      </c>
      <c r="F80" s="142">
        <v>41306</v>
      </c>
      <c r="G80" s="142">
        <v>41334</v>
      </c>
      <c r="H80" s="142">
        <v>41365</v>
      </c>
      <c r="I80" s="142">
        <v>41395</v>
      </c>
      <c r="J80" s="142">
        <v>41426</v>
      </c>
      <c r="K80" s="142">
        <v>41456</v>
      </c>
      <c r="L80" s="142">
        <v>41487</v>
      </c>
      <c r="M80" s="142">
        <v>41518</v>
      </c>
      <c r="N80" s="143" t="s">
        <v>3</v>
      </c>
    </row>
    <row r="81" spans="1:14" ht="15.75" x14ac:dyDescent="0.25">
      <c r="A81" s="109" t="s">
        <v>99</v>
      </c>
      <c r="B81" s="110">
        <v>10</v>
      </c>
      <c r="C81" s="111">
        <v>24</v>
      </c>
      <c r="D81" s="111">
        <v>11</v>
      </c>
      <c r="E81" s="111">
        <v>8</v>
      </c>
      <c r="F81" s="111">
        <v>12</v>
      </c>
      <c r="G81" s="111">
        <v>9</v>
      </c>
      <c r="H81" s="111">
        <v>6</v>
      </c>
      <c r="I81" s="111">
        <v>7</v>
      </c>
      <c r="J81" s="111">
        <v>4</v>
      </c>
      <c r="K81" s="111">
        <v>6</v>
      </c>
      <c r="L81" s="111">
        <v>1</v>
      </c>
      <c r="M81" s="111">
        <v>30</v>
      </c>
      <c r="N81" s="112">
        <f>SUM(B81:M81)</f>
        <v>128</v>
      </c>
    </row>
    <row r="82" spans="1:14" ht="15.75" x14ac:dyDescent="0.25">
      <c r="A82" s="125" t="s">
        <v>89</v>
      </c>
      <c r="B82" s="126">
        <v>10</v>
      </c>
      <c r="C82" s="127">
        <v>24</v>
      </c>
      <c r="D82" s="127">
        <v>11</v>
      </c>
      <c r="E82" s="127">
        <v>8</v>
      </c>
      <c r="F82" s="127">
        <v>12</v>
      </c>
      <c r="G82" s="127">
        <v>7</v>
      </c>
      <c r="H82" s="127">
        <v>6</v>
      </c>
      <c r="I82" s="127">
        <v>7</v>
      </c>
      <c r="J82" s="127">
        <v>4</v>
      </c>
      <c r="K82" s="127">
        <v>6</v>
      </c>
      <c r="L82" s="127">
        <v>1</v>
      </c>
      <c r="M82" s="127">
        <v>30</v>
      </c>
      <c r="N82" s="128">
        <f>SUM(B82:M82)</f>
        <v>126</v>
      </c>
    </row>
    <row r="83" spans="1:14" ht="16.5" thickBot="1" x14ac:dyDescent="0.3">
      <c r="A83" s="117" t="s">
        <v>131</v>
      </c>
      <c r="B83" s="118"/>
      <c r="C83" s="119"/>
      <c r="D83" s="119"/>
      <c r="E83" s="119"/>
      <c r="F83" s="119"/>
      <c r="G83" s="119">
        <v>2</v>
      </c>
      <c r="H83" s="119"/>
      <c r="I83" s="119"/>
      <c r="J83" s="119"/>
      <c r="K83" s="119"/>
      <c r="L83" s="119"/>
      <c r="M83" s="119"/>
      <c r="N83" s="120">
        <f>SUM(B83:M83)</f>
        <v>2</v>
      </c>
    </row>
    <row r="84" spans="1:14" ht="17.25" thickTop="1" thickBot="1" x14ac:dyDescent="0.3">
      <c r="A84" s="125"/>
      <c r="B84" s="183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4"/>
    </row>
    <row r="85" spans="1:14" ht="17.25" thickTop="1" thickBot="1" x14ac:dyDescent="0.3">
      <c r="A85" s="16"/>
      <c r="B85" s="142">
        <v>41183</v>
      </c>
      <c r="C85" s="142">
        <v>41214</v>
      </c>
      <c r="D85" s="142">
        <v>41253</v>
      </c>
      <c r="E85" s="142">
        <v>41275</v>
      </c>
      <c r="F85" s="142">
        <v>41306</v>
      </c>
      <c r="G85" s="142">
        <v>41334</v>
      </c>
      <c r="H85" s="142">
        <v>41365</v>
      </c>
      <c r="I85" s="142">
        <v>41395</v>
      </c>
      <c r="J85" s="142">
        <v>41426</v>
      </c>
      <c r="K85" s="142">
        <v>41456</v>
      </c>
      <c r="L85" s="142">
        <v>41487</v>
      </c>
      <c r="M85" s="142">
        <v>41518</v>
      </c>
      <c r="N85" s="143" t="s">
        <v>3</v>
      </c>
    </row>
    <row r="86" spans="1:14" ht="15.75" x14ac:dyDescent="0.25">
      <c r="A86" s="109" t="s">
        <v>96</v>
      </c>
      <c r="B86" s="110">
        <v>6</v>
      </c>
      <c r="C86" s="111">
        <v>6</v>
      </c>
      <c r="D86" s="111">
        <v>1</v>
      </c>
      <c r="E86" s="111">
        <v>2</v>
      </c>
      <c r="F86" s="111">
        <v>0</v>
      </c>
      <c r="G86" s="111">
        <v>13</v>
      </c>
      <c r="H86" s="111">
        <v>1</v>
      </c>
      <c r="I86" s="111">
        <v>4</v>
      </c>
      <c r="J86" s="111">
        <v>4</v>
      </c>
      <c r="K86" s="111">
        <v>9</v>
      </c>
      <c r="L86" s="111">
        <v>0</v>
      </c>
      <c r="M86" s="111">
        <v>1</v>
      </c>
      <c r="N86" s="112">
        <f>SUM(B86:M86)</f>
        <v>47</v>
      </c>
    </row>
    <row r="87" spans="1:14" ht="15.75" x14ac:dyDescent="0.25">
      <c r="A87" s="113" t="s">
        <v>81</v>
      </c>
      <c r="B87" s="114">
        <v>2</v>
      </c>
      <c r="C87" s="115">
        <v>6</v>
      </c>
      <c r="D87" s="115">
        <v>1</v>
      </c>
      <c r="E87" s="115">
        <v>2</v>
      </c>
      <c r="F87" s="115">
        <v>0</v>
      </c>
      <c r="G87" s="115">
        <v>13</v>
      </c>
      <c r="H87" s="115">
        <v>1</v>
      </c>
      <c r="I87" s="115">
        <v>4</v>
      </c>
      <c r="J87" s="115">
        <v>4</v>
      </c>
      <c r="K87" s="115">
        <v>9</v>
      </c>
      <c r="L87" s="115">
        <v>0</v>
      </c>
      <c r="M87" s="115">
        <v>1</v>
      </c>
      <c r="N87" s="116">
        <f>SUM(B87:M87)</f>
        <v>43</v>
      </c>
    </row>
    <row r="88" spans="1:14" ht="16.5" thickBot="1" x14ac:dyDescent="0.3">
      <c r="A88" s="117" t="s">
        <v>80</v>
      </c>
      <c r="B88" s="118">
        <v>4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20">
        <f>SUM(B88:M88)</f>
        <v>4</v>
      </c>
    </row>
    <row r="89" spans="1:14" ht="16.5" thickTop="1" x14ac:dyDescent="0.25">
      <c r="A89" s="135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</row>
    <row r="90" spans="1:14" ht="15.75" x14ac:dyDescent="0.25">
      <c r="A90" s="135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</row>
    <row r="91" spans="1:14" ht="24" thickBot="1" x14ac:dyDescent="0.4">
      <c r="A91" s="186" t="s">
        <v>156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7.25" thickTop="1" thickBot="1" x14ac:dyDescent="0.3">
      <c r="A92" s="20"/>
      <c r="B92" s="142">
        <v>41183</v>
      </c>
      <c r="C92" s="142">
        <v>41214</v>
      </c>
      <c r="D92" s="142">
        <v>41253</v>
      </c>
      <c r="E92" s="142">
        <v>41275</v>
      </c>
      <c r="F92" s="142">
        <v>41306</v>
      </c>
      <c r="G92" s="142">
        <v>41334</v>
      </c>
      <c r="H92" s="142">
        <v>41365</v>
      </c>
      <c r="I92" s="142">
        <v>41395</v>
      </c>
      <c r="J92" s="142">
        <v>41426</v>
      </c>
      <c r="K92" s="142">
        <v>41456</v>
      </c>
      <c r="L92" s="142">
        <v>41487</v>
      </c>
      <c r="M92" s="142">
        <v>41518</v>
      </c>
      <c r="N92" s="143" t="s">
        <v>3</v>
      </c>
    </row>
    <row r="93" spans="1:14" ht="15.75" x14ac:dyDescent="0.25">
      <c r="A93" s="109" t="s">
        <v>97</v>
      </c>
      <c r="B93" s="110">
        <v>48</v>
      </c>
      <c r="C93" s="111">
        <v>53</v>
      </c>
      <c r="D93" s="111">
        <v>45</v>
      </c>
      <c r="E93" s="111">
        <v>34</v>
      </c>
      <c r="F93" s="111">
        <v>20</v>
      </c>
      <c r="G93" s="111">
        <v>51</v>
      </c>
      <c r="H93" s="111">
        <v>49</v>
      </c>
      <c r="I93" s="111">
        <v>66</v>
      </c>
      <c r="J93" s="111">
        <v>56</v>
      </c>
      <c r="K93" s="111">
        <v>53</v>
      </c>
      <c r="L93" s="111">
        <v>22</v>
      </c>
      <c r="M93" s="111">
        <v>87</v>
      </c>
      <c r="N93" s="112">
        <f>SUM(B93:M93)</f>
        <v>584</v>
      </c>
    </row>
    <row r="94" spans="1:14" ht="15.75" x14ac:dyDescent="0.25">
      <c r="A94" s="121" t="s">
        <v>100</v>
      </c>
      <c r="B94" s="122">
        <v>21</v>
      </c>
      <c r="C94" s="123">
        <v>8</v>
      </c>
      <c r="D94" s="123">
        <v>19</v>
      </c>
      <c r="E94" s="123">
        <v>10</v>
      </c>
      <c r="F94" s="123">
        <v>6</v>
      </c>
      <c r="G94" s="123">
        <v>17</v>
      </c>
      <c r="H94" s="123">
        <v>24</v>
      </c>
      <c r="I94" s="123">
        <v>20</v>
      </c>
      <c r="J94" s="123">
        <v>27</v>
      </c>
      <c r="K94" s="123">
        <v>19</v>
      </c>
      <c r="L94" s="123">
        <v>16</v>
      </c>
      <c r="M94" s="123">
        <v>31</v>
      </c>
      <c r="N94" s="124">
        <f>SUM(B94:M94)</f>
        <v>218</v>
      </c>
    </row>
    <row r="95" spans="1:14" ht="15.75" x14ac:dyDescent="0.25">
      <c r="A95" s="125" t="s">
        <v>8</v>
      </c>
      <c r="B95" s="126">
        <v>21</v>
      </c>
      <c r="C95" s="127">
        <v>8</v>
      </c>
      <c r="D95" s="127">
        <v>19</v>
      </c>
      <c r="E95" s="127">
        <v>10</v>
      </c>
      <c r="F95" s="127">
        <v>6</v>
      </c>
      <c r="G95" s="127">
        <v>17</v>
      </c>
      <c r="H95" s="127">
        <v>24</v>
      </c>
      <c r="I95" s="127">
        <v>20</v>
      </c>
      <c r="J95" s="127">
        <v>27</v>
      </c>
      <c r="K95" s="127">
        <v>19</v>
      </c>
      <c r="L95" s="127">
        <v>16</v>
      </c>
      <c r="M95" s="127">
        <v>31</v>
      </c>
      <c r="N95" s="128">
        <f>SUM(B95:M95)</f>
        <v>218</v>
      </c>
    </row>
    <row r="96" spans="1:14" ht="15.75" x14ac:dyDescent="0.25">
      <c r="A96" s="125"/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1"/>
    </row>
    <row r="97" spans="1:14" ht="15.75" x14ac:dyDescent="0.25">
      <c r="A97" s="121" t="s">
        <v>101</v>
      </c>
      <c r="B97" s="122">
        <v>27</v>
      </c>
      <c r="C97" s="123">
        <v>45</v>
      </c>
      <c r="D97" s="123">
        <v>26</v>
      </c>
      <c r="E97" s="123">
        <v>24</v>
      </c>
      <c r="F97" s="123">
        <v>14</v>
      </c>
      <c r="G97" s="123">
        <v>34</v>
      </c>
      <c r="H97" s="123">
        <v>25</v>
      </c>
      <c r="I97" s="123">
        <v>46</v>
      </c>
      <c r="J97" s="123">
        <v>29</v>
      </c>
      <c r="K97" s="123">
        <v>34</v>
      </c>
      <c r="L97" s="123">
        <v>6</v>
      </c>
      <c r="M97" s="123">
        <v>56</v>
      </c>
      <c r="N97" s="124">
        <f>SUM(B97:M97)</f>
        <v>366</v>
      </c>
    </row>
    <row r="98" spans="1:14" ht="16.5" thickBot="1" x14ac:dyDescent="0.3">
      <c r="A98" s="117" t="s">
        <v>8</v>
      </c>
      <c r="B98" s="138">
        <v>27</v>
      </c>
      <c r="C98" s="139">
        <v>45</v>
      </c>
      <c r="D98" s="139">
        <v>26</v>
      </c>
      <c r="E98" s="139">
        <v>24</v>
      </c>
      <c r="F98" s="139">
        <v>14</v>
      </c>
      <c r="G98" s="139">
        <v>34</v>
      </c>
      <c r="H98" s="139">
        <v>25</v>
      </c>
      <c r="I98" s="139">
        <v>46</v>
      </c>
      <c r="J98" s="139">
        <v>29</v>
      </c>
      <c r="K98" s="139">
        <v>34</v>
      </c>
      <c r="L98" s="139">
        <v>6</v>
      </c>
      <c r="M98" s="139">
        <v>56</v>
      </c>
      <c r="N98" s="140">
        <f>SUM(B98:M98)</f>
        <v>366</v>
      </c>
    </row>
    <row r="99" spans="1:14" ht="17.25" thickTop="1" thickBot="1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17.25" thickTop="1" thickBot="1" x14ac:dyDescent="0.3">
      <c r="A100" s="26"/>
      <c r="B100" s="142">
        <v>41183</v>
      </c>
      <c r="C100" s="142">
        <v>41214</v>
      </c>
      <c r="D100" s="142">
        <v>41253</v>
      </c>
      <c r="E100" s="142">
        <v>41275</v>
      </c>
      <c r="F100" s="142">
        <v>41306</v>
      </c>
      <c r="G100" s="142">
        <v>41334</v>
      </c>
      <c r="H100" s="142">
        <v>41365</v>
      </c>
      <c r="I100" s="142">
        <v>41395</v>
      </c>
      <c r="J100" s="142">
        <v>41426</v>
      </c>
      <c r="K100" s="142">
        <v>41456</v>
      </c>
      <c r="L100" s="142">
        <v>41487</v>
      </c>
      <c r="M100" s="142">
        <v>41518</v>
      </c>
      <c r="N100" s="143" t="s">
        <v>3</v>
      </c>
    </row>
    <row r="101" spans="1:14" ht="24" thickBot="1" x14ac:dyDescent="0.4">
      <c r="A101" s="188" t="s">
        <v>157</v>
      </c>
      <c r="B101" s="141">
        <f>SUM(B86,B93,B28,B40,B55,B6,B81)</f>
        <v>184</v>
      </c>
      <c r="C101" s="141">
        <f>SUM(C86,C93,C28,C40,C55,C6,C81)</f>
        <v>256</v>
      </c>
      <c r="D101" s="141">
        <f>SUM(D86,D93,D28,D40,D55,D6,D81)</f>
        <v>162</v>
      </c>
      <c r="E101" s="141">
        <f>SUM(E86,E93,E28,E40,E55,E6,E81)</f>
        <v>144</v>
      </c>
      <c r="F101" s="141">
        <f>SUM(F86,F93,F28,F40,F55,F6,F81)</f>
        <v>177</v>
      </c>
      <c r="G101" s="141">
        <f>SUM(G86,G93,G28,G40,G55,G6,G81)</f>
        <v>271</v>
      </c>
      <c r="H101" s="141">
        <f>SUM(H86,H93,H28,H40,H55,H6,H81)</f>
        <v>185</v>
      </c>
      <c r="I101" s="141">
        <f>SUM(I86,I93,I28,I40,I55,I6,I81)</f>
        <v>259</v>
      </c>
      <c r="J101" s="141">
        <f>SUM(J86,J93,J28,J40,J55,J6,J81)</f>
        <v>237</v>
      </c>
      <c r="K101" s="141">
        <f>SUM(K86,K93,K28,K40,K55,K6,K81)</f>
        <v>255</v>
      </c>
      <c r="L101" s="141">
        <f>SUM(L86,L93,L28,L40,L55,L6,L81)</f>
        <v>193</v>
      </c>
      <c r="M101" s="141">
        <f>SUM(M86,M93,M28,M40,M55,M6,M81)</f>
        <v>339</v>
      </c>
      <c r="N101" s="200">
        <f>SUM(N86,N93,N28,N40,N55,N6,N81)</f>
        <v>2662</v>
      </c>
    </row>
    <row r="102" spans="1:1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opLeftCell="A13" workbookViewId="0">
      <selection activeCell="O36" sqref="O36"/>
    </sheetView>
  </sheetViews>
  <sheetFormatPr defaultRowHeight="15" x14ac:dyDescent="0.25"/>
  <cols>
    <col min="1" max="1" width="23" customWidth="1"/>
    <col min="2" max="2" width="6.140625" customWidth="1"/>
    <col min="14" max="14" width="11.5703125" customWidth="1"/>
    <col min="15" max="15" width="16.42578125" customWidth="1"/>
    <col min="16" max="16" width="23.42578125" customWidth="1"/>
  </cols>
  <sheetData>
    <row r="2" spans="1:16" ht="33.75" x14ac:dyDescent="0.5">
      <c r="C2" s="5"/>
      <c r="D2" s="5"/>
      <c r="E2" s="27" t="s">
        <v>64</v>
      </c>
      <c r="F2" s="5"/>
      <c r="G2" s="5"/>
    </row>
    <row r="3" spans="1:16" ht="15.75" thickBot="1" x14ac:dyDescent="0.3"/>
    <row r="4" spans="1:16" ht="15.75" thickBot="1" x14ac:dyDescent="0.3">
      <c r="A4" s="34"/>
      <c r="B4" s="34"/>
      <c r="C4" s="55">
        <v>41183</v>
      </c>
      <c r="D4" s="55">
        <v>41214</v>
      </c>
      <c r="E4" s="55">
        <v>41253</v>
      </c>
      <c r="F4" s="55">
        <v>41275</v>
      </c>
      <c r="G4" s="55">
        <v>41306</v>
      </c>
      <c r="H4" s="55">
        <v>41334</v>
      </c>
      <c r="I4" s="55">
        <v>41365</v>
      </c>
      <c r="J4" s="55">
        <v>41395</v>
      </c>
      <c r="K4" s="55">
        <v>41426</v>
      </c>
      <c r="L4" s="55">
        <v>41456</v>
      </c>
      <c r="M4" s="55">
        <v>41487</v>
      </c>
      <c r="N4" s="55">
        <v>41518</v>
      </c>
      <c r="O4" s="55" t="s">
        <v>63</v>
      </c>
      <c r="P4" s="34"/>
    </row>
    <row r="5" spans="1:16" ht="15.75" x14ac:dyDescent="0.25">
      <c r="A5" s="160" t="s">
        <v>9</v>
      </c>
      <c r="B5" s="160" t="s">
        <v>10</v>
      </c>
      <c r="C5" s="47"/>
      <c r="E5" s="48"/>
      <c r="F5" s="48">
        <v>1</v>
      </c>
      <c r="G5" s="48"/>
      <c r="H5" s="48"/>
      <c r="I5" s="48">
        <v>4</v>
      </c>
      <c r="J5" s="48"/>
      <c r="K5" s="48">
        <v>2</v>
      </c>
      <c r="L5" s="48"/>
      <c r="M5" s="48"/>
      <c r="N5" s="48">
        <v>8</v>
      </c>
      <c r="O5" s="49">
        <f>SUM(C5:N5)</f>
        <v>15</v>
      </c>
      <c r="P5" s="160" t="s">
        <v>9</v>
      </c>
    </row>
    <row r="6" spans="1:16" ht="15.75" x14ac:dyDescent="0.25">
      <c r="A6" s="195" t="s">
        <v>165</v>
      </c>
      <c r="B6" s="195" t="s">
        <v>166</v>
      </c>
      <c r="C6" s="144"/>
      <c r="E6" s="145"/>
      <c r="F6" s="145"/>
      <c r="G6" s="145"/>
      <c r="H6" s="145"/>
      <c r="I6" s="145"/>
      <c r="J6" s="145"/>
      <c r="K6" s="145"/>
      <c r="L6" s="145"/>
      <c r="M6" s="145"/>
      <c r="N6" s="145">
        <v>4</v>
      </c>
      <c r="O6" s="146">
        <f>SUM(C6:N6)</f>
        <v>4</v>
      </c>
      <c r="P6" s="195" t="s">
        <v>165</v>
      </c>
    </row>
    <row r="7" spans="1:16" ht="15.75" x14ac:dyDescent="0.25">
      <c r="A7" s="161" t="s">
        <v>105</v>
      </c>
      <c r="B7" s="161" t="s">
        <v>106</v>
      </c>
      <c r="C7" s="144"/>
      <c r="D7" s="40">
        <v>1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>
        <f>SUM(C7:N7)</f>
        <v>1</v>
      </c>
      <c r="P7" s="161" t="s">
        <v>105</v>
      </c>
    </row>
    <row r="8" spans="1:16" ht="15.75" x14ac:dyDescent="0.25">
      <c r="A8" s="161" t="s">
        <v>11</v>
      </c>
      <c r="B8" s="161" t="s">
        <v>12</v>
      </c>
      <c r="C8" s="50">
        <v>95</v>
      </c>
      <c r="D8" s="40">
        <v>135</v>
      </c>
      <c r="E8" s="40">
        <v>75</v>
      </c>
      <c r="F8" s="40">
        <v>46</v>
      </c>
      <c r="G8" s="40">
        <v>72</v>
      </c>
      <c r="H8" s="40">
        <v>95</v>
      </c>
      <c r="I8" s="40">
        <v>66</v>
      </c>
      <c r="J8" s="40">
        <v>131</v>
      </c>
      <c r="K8" s="40">
        <v>100</v>
      </c>
      <c r="L8" s="40">
        <v>89</v>
      </c>
      <c r="M8" s="40">
        <v>37</v>
      </c>
      <c r="N8" s="40">
        <v>124</v>
      </c>
      <c r="O8" s="51">
        <f>SUM(C8:N8)</f>
        <v>1065</v>
      </c>
      <c r="P8" s="161" t="s">
        <v>11</v>
      </c>
    </row>
    <row r="9" spans="1:16" ht="15.75" x14ac:dyDescent="0.25">
      <c r="A9" s="161" t="s">
        <v>13</v>
      </c>
      <c r="B9" s="161" t="s">
        <v>14</v>
      </c>
      <c r="C9" s="50">
        <v>27</v>
      </c>
      <c r="D9" s="40">
        <v>30</v>
      </c>
      <c r="E9" s="40">
        <v>10</v>
      </c>
      <c r="F9" s="40">
        <v>43</v>
      </c>
      <c r="G9" s="40">
        <v>19</v>
      </c>
      <c r="H9" s="40">
        <v>52</v>
      </c>
      <c r="I9" s="40">
        <v>27</v>
      </c>
      <c r="J9" s="40">
        <v>39</v>
      </c>
      <c r="K9" s="40">
        <v>45</v>
      </c>
      <c r="L9" s="40">
        <v>75</v>
      </c>
      <c r="M9" s="40">
        <v>66</v>
      </c>
      <c r="N9" s="40">
        <v>47</v>
      </c>
      <c r="O9" s="51">
        <f t="shared" ref="O9:O35" si="0">SUM(C9,D9,E9,F9,G9,H9,I9,J9,K9,L9,M9,N9)</f>
        <v>480</v>
      </c>
      <c r="P9" s="161" t="s">
        <v>13</v>
      </c>
    </row>
    <row r="10" spans="1:16" ht="15.75" x14ac:dyDescent="0.25">
      <c r="A10" s="161" t="s">
        <v>15</v>
      </c>
      <c r="B10" s="161" t="s">
        <v>16</v>
      </c>
      <c r="C10" s="50"/>
      <c r="D10" s="40"/>
      <c r="E10" s="40"/>
      <c r="F10" s="40"/>
      <c r="G10" s="40"/>
      <c r="H10" s="40">
        <v>7</v>
      </c>
      <c r="I10" s="40"/>
      <c r="J10" s="40"/>
      <c r="K10" s="40"/>
      <c r="L10" s="40"/>
      <c r="M10" s="40"/>
      <c r="N10" s="40">
        <v>1</v>
      </c>
      <c r="O10" s="51">
        <f t="shared" si="0"/>
        <v>8</v>
      </c>
      <c r="P10" s="161" t="s">
        <v>15</v>
      </c>
    </row>
    <row r="11" spans="1:16" ht="15.75" x14ac:dyDescent="0.25">
      <c r="A11" s="161" t="s">
        <v>17</v>
      </c>
      <c r="B11" s="161" t="s">
        <v>18</v>
      </c>
      <c r="C11" s="50">
        <v>4</v>
      </c>
      <c r="D11" s="40">
        <v>13</v>
      </c>
      <c r="E11" s="40">
        <v>8</v>
      </c>
      <c r="F11" s="40"/>
      <c r="G11" s="40"/>
      <c r="H11" s="40">
        <v>14</v>
      </c>
      <c r="I11" s="40">
        <v>1</v>
      </c>
      <c r="J11" s="40">
        <v>15</v>
      </c>
      <c r="K11" s="40">
        <v>10</v>
      </c>
      <c r="L11" s="40">
        <v>7</v>
      </c>
      <c r="M11" s="40">
        <v>2</v>
      </c>
      <c r="N11" s="40">
        <v>9</v>
      </c>
      <c r="O11" s="51">
        <f t="shared" si="0"/>
        <v>83</v>
      </c>
      <c r="P11" s="161" t="s">
        <v>17</v>
      </c>
    </row>
    <row r="12" spans="1:16" ht="15.75" x14ac:dyDescent="0.25">
      <c r="A12" s="161" t="s">
        <v>141</v>
      </c>
      <c r="B12" s="161" t="s">
        <v>142</v>
      </c>
      <c r="C12" s="50"/>
      <c r="D12" s="40"/>
      <c r="E12" s="40"/>
      <c r="F12" s="40"/>
      <c r="G12" s="40"/>
      <c r="H12" s="40"/>
      <c r="I12" s="40"/>
      <c r="J12" s="40">
        <v>6</v>
      </c>
      <c r="K12" s="40"/>
      <c r="L12" s="40"/>
      <c r="M12" s="40"/>
      <c r="N12" s="40"/>
      <c r="O12" s="51">
        <f t="shared" si="0"/>
        <v>6</v>
      </c>
      <c r="P12" s="161" t="s">
        <v>141</v>
      </c>
    </row>
    <row r="13" spans="1:16" ht="15.75" x14ac:dyDescent="0.25">
      <c r="A13" s="161" t="s">
        <v>150</v>
      </c>
      <c r="B13" s="161" t="s">
        <v>151</v>
      </c>
      <c r="C13" s="50"/>
      <c r="D13" s="40"/>
      <c r="E13" s="40"/>
      <c r="F13" s="40"/>
      <c r="G13" s="40"/>
      <c r="H13" s="40"/>
      <c r="I13" s="40"/>
      <c r="J13" s="40"/>
      <c r="K13" s="40"/>
      <c r="L13" s="40">
        <v>1</v>
      </c>
      <c r="M13" s="40"/>
      <c r="N13" s="40">
        <v>1</v>
      </c>
      <c r="O13" s="51">
        <f t="shared" si="0"/>
        <v>2</v>
      </c>
      <c r="P13" s="161" t="s">
        <v>150</v>
      </c>
    </row>
    <row r="14" spans="1:16" ht="15.75" x14ac:dyDescent="0.25">
      <c r="A14" s="161" t="s">
        <v>19</v>
      </c>
      <c r="B14" s="161" t="s">
        <v>20</v>
      </c>
      <c r="C14" s="50"/>
      <c r="D14" s="40">
        <v>2</v>
      </c>
      <c r="E14" s="40">
        <v>2</v>
      </c>
      <c r="F14" s="40">
        <v>2</v>
      </c>
      <c r="G14" s="40">
        <v>8</v>
      </c>
      <c r="H14" s="40">
        <v>6</v>
      </c>
      <c r="I14" s="40">
        <v>5</v>
      </c>
      <c r="J14" s="40">
        <v>10</v>
      </c>
      <c r="K14" s="40">
        <v>4</v>
      </c>
      <c r="L14" s="40"/>
      <c r="M14" s="40">
        <v>10</v>
      </c>
      <c r="N14" s="40">
        <v>6</v>
      </c>
      <c r="O14" s="51">
        <f t="shared" si="0"/>
        <v>55</v>
      </c>
      <c r="P14" s="161" t="s">
        <v>19</v>
      </c>
    </row>
    <row r="15" spans="1:16" ht="15.75" x14ac:dyDescent="0.25">
      <c r="A15" s="161" t="s">
        <v>21</v>
      </c>
      <c r="B15" s="161" t="s">
        <v>22</v>
      </c>
      <c r="C15" s="50">
        <v>17</v>
      </c>
      <c r="D15" s="40">
        <v>15</v>
      </c>
      <c r="E15" s="40">
        <v>2</v>
      </c>
      <c r="F15" s="40">
        <v>11</v>
      </c>
      <c r="G15" s="40">
        <v>14</v>
      </c>
      <c r="H15" s="40">
        <v>6</v>
      </c>
      <c r="I15" s="40">
        <v>5</v>
      </c>
      <c r="J15" s="40">
        <v>4</v>
      </c>
      <c r="K15" s="40">
        <v>15</v>
      </c>
      <c r="L15" s="40">
        <v>9</v>
      </c>
      <c r="M15" s="40">
        <v>15</v>
      </c>
      <c r="N15" s="40">
        <v>8</v>
      </c>
      <c r="O15" s="51">
        <f t="shared" si="0"/>
        <v>121</v>
      </c>
      <c r="P15" s="161" t="s">
        <v>21</v>
      </c>
    </row>
    <row r="16" spans="1:16" ht="15.75" x14ac:dyDescent="0.25">
      <c r="A16" s="161" t="s">
        <v>23</v>
      </c>
      <c r="B16" s="161" t="s">
        <v>24</v>
      </c>
      <c r="C16" s="50">
        <v>3</v>
      </c>
      <c r="D16" s="40">
        <v>2</v>
      </c>
      <c r="E16" s="40">
        <v>8</v>
      </c>
      <c r="F16" s="40"/>
      <c r="G16" s="40">
        <v>17</v>
      </c>
      <c r="H16" s="40">
        <v>1</v>
      </c>
      <c r="I16" s="40">
        <v>2</v>
      </c>
      <c r="J16" s="40">
        <v>7</v>
      </c>
      <c r="K16" s="40">
        <v>4</v>
      </c>
      <c r="L16" s="40">
        <v>5</v>
      </c>
      <c r="M16" s="40"/>
      <c r="N16" s="40">
        <v>7</v>
      </c>
      <c r="O16" s="51">
        <f t="shared" si="0"/>
        <v>56</v>
      </c>
      <c r="P16" s="161" t="s">
        <v>23</v>
      </c>
    </row>
    <row r="17" spans="1:16" ht="15.75" x14ac:dyDescent="0.25">
      <c r="A17" s="161" t="s">
        <v>25</v>
      </c>
      <c r="B17" s="161" t="s">
        <v>26</v>
      </c>
      <c r="C17" s="50"/>
      <c r="D17" s="40">
        <v>5</v>
      </c>
      <c r="E17" s="40"/>
      <c r="F17" s="40"/>
      <c r="G17" s="40">
        <v>1</v>
      </c>
      <c r="H17" s="40"/>
      <c r="I17" s="40"/>
      <c r="J17" s="40"/>
      <c r="K17" s="40"/>
      <c r="L17" s="40">
        <v>3</v>
      </c>
      <c r="M17" s="40">
        <v>1</v>
      </c>
      <c r="N17" s="40">
        <v>12</v>
      </c>
      <c r="O17" s="51">
        <f t="shared" si="0"/>
        <v>22</v>
      </c>
      <c r="P17" s="161" t="s">
        <v>25</v>
      </c>
    </row>
    <row r="18" spans="1:16" ht="15.75" x14ac:dyDescent="0.25">
      <c r="A18" s="161" t="s">
        <v>119</v>
      </c>
      <c r="B18" s="161" t="s">
        <v>120</v>
      </c>
      <c r="C18" s="50"/>
      <c r="D18" s="40"/>
      <c r="E18" s="40"/>
      <c r="F18" s="40">
        <v>1</v>
      </c>
      <c r="G18" s="40"/>
      <c r="H18" s="40"/>
      <c r="I18" s="40"/>
      <c r="J18" s="40"/>
      <c r="K18" s="40"/>
      <c r="L18" s="40"/>
      <c r="M18" s="40"/>
      <c r="N18" s="40"/>
      <c r="O18" s="51">
        <f>SUM(C18:N18)</f>
        <v>1</v>
      </c>
      <c r="P18" s="161" t="s">
        <v>119</v>
      </c>
    </row>
    <row r="19" spans="1:16" ht="15.75" x14ac:dyDescent="0.25">
      <c r="A19" s="161" t="s">
        <v>27</v>
      </c>
      <c r="B19" s="161" t="s">
        <v>28</v>
      </c>
      <c r="C19" s="50"/>
      <c r="D19" s="40"/>
      <c r="E19" s="40"/>
      <c r="F19" s="40"/>
      <c r="G19" s="40">
        <v>1</v>
      </c>
      <c r="H19" s="40"/>
      <c r="I19" s="40"/>
      <c r="J19" s="40"/>
      <c r="K19" s="40"/>
      <c r="L19" s="40">
        <v>1</v>
      </c>
      <c r="M19" s="40"/>
      <c r="N19" s="40">
        <v>2</v>
      </c>
      <c r="O19" s="51">
        <f t="shared" si="0"/>
        <v>4</v>
      </c>
      <c r="P19" s="161" t="s">
        <v>27</v>
      </c>
    </row>
    <row r="20" spans="1:16" ht="15.75" x14ac:dyDescent="0.25">
      <c r="A20" s="161" t="s">
        <v>29</v>
      </c>
      <c r="B20" s="161" t="s">
        <v>30</v>
      </c>
      <c r="C20" s="50"/>
      <c r="D20" s="40">
        <v>1</v>
      </c>
      <c r="E20" s="40"/>
      <c r="F20" s="40"/>
      <c r="G20" s="40"/>
      <c r="H20" s="40"/>
      <c r="I20" s="40"/>
      <c r="J20" s="40"/>
      <c r="K20" s="40">
        <v>1</v>
      </c>
      <c r="L20" s="40"/>
      <c r="M20" s="40">
        <v>3</v>
      </c>
      <c r="N20" s="40"/>
      <c r="O20" s="51">
        <f t="shared" si="0"/>
        <v>5</v>
      </c>
      <c r="P20" s="161" t="s">
        <v>29</v>
      </c>
    </row>
    <row r="21" spans="1:16" ht="15.75" x14ac:dyDescent="0.25">
      <c r="A21" s="161" t="s">
        <v>31</v>
      </c>
      <c r="B21" s="161" t="s">
        <v>32</v>
      </c>
      <c r="C21" s="50">
        <v>32</v>
      </c>
      <c r="D21" s="40">
        <v>31</v>
      </c>
      <c r="E21" s="40">
        <v>30</v>
      </c>
      <c r="F21" s="40">
        <v>24</v>
      </c>
      <c r="G21" s="40">
        <v>19</v>
      </c>
      <c r="H21" s="40">
        <v>62</v>
      </c>
      <c r="I21" s="40">
        <v>54</v>
      </c>
      <c r="J21" s="40">
        <v>19</v>
      </c>
      <c r="K21" s="40">
        <v>36</v>
      </c>
      <c r="L21" s="40">
        <v>43</v>
      </c>
      <c r="M21" s="40">
        <v>31</v>
      </c>
      <c r="N21" s="40">
        <v>41</v>
      </c>
      <c r="O21" s="51">
        <f t="shared" si="0"/>
        <v>422</v>
      </c>
      <c r="P21" s="161" t="s">
        <v>31</v>
      </c>
    </row>
    <row r="22" spans="1:16" ht="15.75" x14ac:dyDescent="0.25">
      <c r="A22" s="161" t="s">
        <v>132</v>
      </c>
      <c r="B22" s="161" t="s">
        <v>133</v>
      </c>
      <c r="C22" s="50"/>
      <c r="D22" s="40"/>
      <c r="E22" s="40"/>
      <c r="F22" s="40"/>
      <c r="G22" s="40"/>
      <c r="H22" s="40">
        <v>1</v>
      </c>
      <c r="I22" s="40"/>
      <c r="J22" s="40"/>
      <c r="K22" s="40"/>
      <c r="L22" s="40">
        <v>1</v>
      </c>
      <c r="M22" s="40"/>
      <c r="N22" s="40"/>
      <c r="O22" s="51">
        <f>SUM(C22:N22)</f>
        <v>2</v>
      </c>
      <c r="P22" s="161" t="s">
        <v>132</v>
      </c>
    </row>
    <row r="23" spans="1:16" ht="15.75" x14ac:dyDescent="0.25">
      <c r="A23" s="161" t="s">
        <v>109</v>
      </c>
      <c r="B23" s="161" t="s">
        <v>110</v>
      </c>
      <c r="C23" s="50"/>
      <c r="D23" s="40">
        <v>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51">
        <f>SUM(C23:N23)</f>
        <v>5</v>
      </c>
      <c r="P23" s="161" t="s">
        <v>109</v>
      </c>
    </row>
    <row r="24" spans="1:16" ht="15.75" x14ac:dyDescent="0.25">
      <c r="A24" s="161" t="s">
        <v>33</v>
      </c>
      <c r="B24" s="161" t="s">
        <v>34</v>
      </c>
      <c r="C24" s="50">
        <v>1</v>
      </c>
      <c r="D24" s="40"/>
      <c r="E24" s="40">
        <v>7</v>
      </c>
      <c r="F24" s="40"/>
      <c r="G24" s="40">
        <v>1</v>
      </c>
      <c r="H24" s="40">
        <v>3</v>
      </c>
      <c r="I24" s="40"/>
      <c r="J24" s="40">
        <v>1</v>
      </c>
      <c r="K24" s="40"/>
      <c r="L24" s="40">
        <v>5</v>
      </c>
      <c r="M24" s="40">
        <v>1</v>
      </c>
      <c r="N24" s="40">
        <v>1</v>
      </c>
      <c r="O24" s="51">
        <f>SUM(C24:N24)</f>
        <v>20</v>
      </c>
      <c r="P24" s="161" t="s">
        <v>33</v>
      </c>
    </row>
    <row r="25" spans="1:16" ht="15.75" x14ac:dyDescent="0.25">
      <c r="A25" s="161" t="s">
        <v>121</v>
      </c>
      <c r="B25" s="161" t="s">
        <v>122</v>
      </c>
      <c r="C25" s="50"/>
      <c r="D25" s="40"/>
      <c r="E25" s="40"/>
      <c r="F25" s="40">
        <v>6</v>
      </c>
      <c r="G25" s="40"/>
      <c r="H25" s="40">
        <v>1</v>
      </c>
      <c r="I25" s="40"/>
      <c r="J25" s="40"/>
      <c r="K25" s="40"/>
      <c r="L25" s="40"/>
      <c r="M25" s="40"/>
      <c r="N25" s="40"/>
      <c r="O25" s="51">
        <f>SUM(C25:N25)</f>
        <v>7</v>
      </c>
      <c r="P25" s="161" t="s">
        <v>121</v>
      </c>
    </row>
    <row r="26" spans="1:16" ht="15.75" x14ac:dyDescent="0.25">
      <c r="A26" s="161" t="s">
        <v>35</v>
      </c>
      <c r="B26" s="161" t="s">
        <v>36</v>
      </c>
      <c r="C26" s="50"/>
      <c r="D26" s="40"/>
      <c r="E26" s="40"/>
      <c r="F26" s="40"/>
      <c r="G26" s="40"/>
      <c r="H26" s="40">
        <v>4</v>
      </c>
      <c r="I26" s="40">
        <v>2</v>
      </c>
      <c r="J26" s="40"/>
      <c r="K26" s="40">
        <v>2</v>
      </c>
      <c r="L26" s="40">
        <v>1</v>
      </c>
      <c r="M26" s="40">
        <v>1</v>
      </c>
      <c r="N26" s="40">
        <v>2</v>
      </c>
      <c r="O26" s="51">
        <f t="shared" si="0"/>
        <v>12</v>
      </c>
      <c r="P26" s="161" t="s">
        <v>35</v>
      </c>
    </row>
    <row r="27" spans="1:16" ht="15.75" x14ac:dyDescent="0.25">
      <c r="A27" s="161" t="s">
        <v>144</v>
      </c>
      <c r="B27" s="161" t="s">
        <v>145</v>
      </c>
      <c r="C27" s="50"/>
      <c r="D27" s="40"/>
      <c r="E27" s="40"/>
      <c r="F27" s="40"/>
      <c r="G27" s="40"/>
      <c r="H27" s="40"/>
      <c r="I27" s="40"/>
      <c r="J27" s="40"/>
      <c r="K27" s="40">
        <v>1</v>
      </c>
      <c r="L27" s="40"/>
      <c r="M27" s="40"/>
      <c r="N27" s="40"/>
      <c r="O27" s="51">
        <v>1</v>
      </c>
      <c r="P27" s="161" t="s">
        <v>144</v>
      </c>
    </row>
    <row r="28" spans="1:16" ht="15.75" x14ac:dyDescent="0.25">
      <c r="A28" s="161" t="s">
        <v>107</v>
      </c>
      <c r="B28" s="161" t="s">
        <v>108</v>
      </c>
      <c r="C28" s="50"/>
      <c r="D28" s="40">
        <v>4</v>
      </c>
      <c r="E28" s="40"/>
      <c r="F28" s="40"/>
      <c r="G28" s="40"/>
      <c r="H28" s="40"/>
      <c r="I28" s="40"/>
      <c r="J28" s="40"/>
      <c r="K28" s="40">
        <v>4</v>
      </c>
      <c r="L28" s="40"/>
      <c r="M28" s="40"/>
      <c r="N28" s="40"/>
      <c r="O28" s="51">
        <f>SUM(C28:N28)</f>
        <v>8</v>
      </c>
      <c r="P28" s="161" t="s">
        <v>107</v>
      </c>
    </row>
    <row r="29" spans="1:16" ht="15.75" x14ac:dyDescent="0.25">
      <c r="A29" s="161" t="s">
        <v>37</v>
      </c>
      <c r="B29" s="161" t="s">
        <v>38</v>
      </c>
      <c r="C29" s="50">
        <v>5</v>
      </c>
      <c r="D29" s="40">
        <v>4</v>
      </c>
      <c r="E29" s="40">
        <v>5</v>
      </c>
      <c r="F29" s="40">
        <v>7</v>
      </c>
      <c r="G29" s="40">
        <v>1</v>
      </c>
      <c r="H29" s="40">
        <v>11</v>
      </c>
      <c r="I29" s="40">
        <v>10</v>
      </c>
      <c r="J29" s="40">
        <v>17</v>
      </c>
      <c r="K29" s="40">
        <v>8</v>
      </c>
      <c r="L29" s="40">
        <v>6</v>
      </c>
      <c r="M29" s="40">
        <v>10</v>
      </c>
      <c r="N29" s="40">
        <v>12</v>
      </c>
      <c r="O29" s="51">
        <f t="shared" si="0"/>
        <v>96</v>
      </c>
      <c r="P29" s="161" t="s">
        <v>37</v>
      </c>
    </row>
    <row r="30" spans="1:16" ht="15.75" x14ac:dyDescent="0.25">
      <c r="A30" s="161" t="s">
        <v>128</v>
      </c>
      <c r="B30" s="161" t="s">
        <v>129</v>
      </c>
      <c r="C30" s="50"/>
      <c r="D30" s="40"/>
      <c r="E30" s="40"/>
      <c r="F30" s="40"/>
      <c r="G30" s="40">
        <v>1</v>
      </c>
      <c r="H30" s="40"/>
      <c r="I30" s="40"/>
      <c r="J30" s="40"/>
      <c r="K30" s="40"/>
      <c r="L30" s="40"/>
      <c r="M30" s="40"/>
      <c r="N30" s="40"/>
      <c r="O30" s="51">
        <f t="shared" si="0"/>
        <v>1</v>
      </c>
      <c r="P30" s="161" t="s">
        <v>128</v>
      </c>
    </row>
    <row r="31" spans="1:16" ht="15.75" x14ac:dyDescent="0.25">
      <c r="A31" s="161" t="s">
        <v>39</v>
      </c>
      <c r="B31" s="161" t="s">
        <v>40</v>
      </c>
      <c r="C31" s="50"/>
      <c r="D31" s="40">
        <v>8</v>
      </c>
      <c r="E31" s="40">
        <v>10</v>
      </c>
      <c r="F31" s="40">
        <v>1</v>
      </c>
      <c r="G31" s="40">
        <v>13</v>
      </c>
      <c r="H31" s="40">
        <v>6</v>
      </c>
      <c r="I31" s="40">
        <v>5</v>
      </c>
      <c r="J31" s="40">
        <v>1</v>
      </c>
      <c r="K31" s="40">
        <v>5</v>
      </c>
      <c r="L31" s="40">
        <v>9</v>
      </c>
      <c r="M31" s="40">
        <v>14</v>
      </c>
      <c r="N31" s="40">
        <v>41</v>
      </c>
      <c r="O31" s="51">
        <f t="shared" si="0"/>
        <v>113</v>
      </c>
      <c r="P31" s="161" t="s">
        <v>39</v>
      </c>
    </row>
    <row r="32" spans="1:16" ht="15.75" x14ac:dyDescent="0.25">
      <c r="A32" s="161" t="s">
        <v>134</v>
      </c>
      <c r="B32" s="161" t="s">
        <v>135</v>
      </c>
      <c r="C32" s="50"/>
      <c r="D32" s="40"/>
      <c r="E32" s="40"/>
      <c r="F32" s="40"/>
      <c r="G32" s="40"/>
      <c r="H32" s="40">
        <v>1</v>
      </c>
      <c r="I32" s="40"/>
      <c r="J32" s="40">
        <v>9</v>
      </c>
      <c r="K32" s="40"/>
      <c r="L32" s="40"/>
      <c r="M32" s="40">
        <v>2</v>
      </c>
      <c r="N32" s="40"/>
      <c r="O32" s="51">
        <f t="shared" si="0"/>
        <v>12</v>
      </c>
      <c r="P32" s="161" t="s">
        <v>134</v>
      </c>
    </row>
    <row r="33" spans="1:16" ht="15.75" x14ac:dyDescent="0.25">
      <c r="A33" s="161" t="s">
        <v>41</v>
      </c>
      <c r="B33" s="161" t="s">
        <v>42</v>
      </c>
      <c r="C33" s="50"/>
      <c r="D33" s="40"/>
      <c r="E33" s="40">
        <v>5</v>
      </c>
      <c r="F33" s="40">
        <v>1</v>
      </c>
      <c r="G33" s="40">
        <v>6</v>
      </c>
      <c r="H33" s="40"/>
      <c r="I33" s="40">
        <v>4</v>
      </c>
      <c r="J33" s="40"/>
      <c r="K33" s="40"/>
      <c r="L33" s="40"/>
      <c r="M33" s="40"/>
      <c r="N33" s="40">
        <v>13</v>
      </c>
      <c r="O33" s="51">
        <f t="shared" si="0"/>
        <v>29</v>
      </c>
      <c r="P33" s="161" t="s">
        <v>41</v>
      </c>
    </row>
    <row r="34" spans="1:16" ht="15.75" x14ac:dyDescent="0.25">
      <c r="A34" s="166" t="s">
        <v>43</v>
      </c>
      <c r="B34" s="166" t="s">
        <v>44</v>
      </c>
      <c r="C34" s="149"/>
      <c r="D34" s="150"/>
      <c r="E34" s="150"/>
      <c r="F34" s="150">
        <v>1</v>
      </c>
      <c r="G34" s="150"/>
      <c r="H34" s="150">
        <v>1</v>
      </c>
      <c r="I34" s="150"/>
      <c r="J34" s="150"/>
      <c r="K34" s="150"/>
      <c r="L34" s="150"/>
      <c r="M34" s="150"/>
      <c r="N34" s="150"/>
      <c r="O34" s="151">
        <f>SUM(C34:N34)</f>
        <v>2</v>
      </c>
      <c r="P34" s="166" t="s">
        <v>43</v>
      </c>
    </row>
    <row r="35" spans="1:16" ht="16.5" thickBot="1" x14ac:dyDescent="0.3">
      <c r="A35" s="162" t="s">
        <v>126</v>
      </c>
      <c r="B35" s="162" t="s">
        <v>44</v>
      </c>
      <c r="C35" s="52"/>
      <c r="D35" s="53"/>
      <c r="E35" s="53"/>
      <c r="F35" s="53"/>
      <c r="G35" s="53">
        <v>4</v>
      </c>
      <c r="H35" s="53"/>
      <c r="I35" s="53"/>
      <c r="J35" s="53"/>
      <c r="K35" s="53"/>
      <c r="L35" s="53"/>
      <c r="M35" s="53"/>
      <c r="N35" s="53"/>
      <c r="O35" s="54">
        <f t="shared" si="0"/>
        <v>4</v>
      </c>
      <c r="P35" s="162" t="s">
        <v>126</v>
      </c>
    </row>
    <row r="36" spans="1:16" ht="16.5" thickBot="1" x14ac:dyDescent="0.3">
      <c r="A36" s="45" t="s">
        <v>3</v>
      </c>
      <c r="B36" s="45"/>
      <c r="C36" s="46">
        <f t="shared" ref="C36:O36" si="1">SUM(C5:C35)</f>
        <v>184</v>
      </c>
      <c r="D36" s="46">
        <f>SUM(D7:D35)</f>
        <v>256</v>
      </c>
      <c r="E36" s="46">
        <f>SUM(E5:E35)</f>
        <v>162</v>
      </c>
      <c r="F36" s="46">
        <f t="shared" si="1"/>
        <v>144</v>
      </c>
      <c r="G36" s="46">
        <f t="shared" si="1"/>
        <v>177</v>
      </c>
      <c r="H36" s="46">
        <f t="shared" si="1"/>
        <v>271</v>
      </c>
      <c r="I36" s="46">
        <f t="shared" si="1"/>
        <v>185</v>
      </c>
      <c r="J36" s="46">
        <f t="shared" si="1"/>
        <v>259</v>
      </c>
      <c r="K36" s="46">
        <f t="shared" si="1"/>
        <v>237</v>
      </c>
      <c r="L36" s="46">
        <f t="shared" si="1"/>
        <v>255</v>
      </c>
      <c r="M36" s="46">
        <f t="shared" si="1"/>
        <v>193</v>
      </c>
      <c r="N36" s="46">
        <f t="shared" si="1"/>
        <v>339</v>
      </c>
      <c r="O36" s="46">
        <f t="shared" si="1"/>
        <v>2662</v>
      </c>
      <c r="P36" s="45" t="s">
        <v>3</v>
      </c>
    </row>
  </sheetData>
  <pageMargins left="0.7" right="0.7" top="0.75" bottom="0.75" header="0.3" footer="0.3"/>
  <pageSetup orientation="portrait" r:id="rId1"/>
  <ignoredErrors>
    <ignoredError sqref="C36 H36:N36 E36:G36" formulaRange="1"/>
    <ignoredError sqref="O7 O23 O28:O29 O18 O25 O34" formula="1"/>
    <ignoredError sqref="D3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2" workbookViewId="0">
      <selection activeCell="E18" sqref="E18"/>
    </sheetView>
  </sheetViews>
  <sheetFormatPr defaultRowHeight="15" x14ac:dyDescent="0.25"/>
  <cols>
    <col min="1" max="1" width="25.85546875" customWidth="1"/>
    <col min="14" max="14" width="18" customWidth="1"/>
  </cols>
  <sheetData>
    <row r="1" spans="1:16" ht="23.25" x14ac:dyDescent="0.25">
      <c r="A1" s="77" t="s">
        <v>66</v>
      </c>
      <c r="B1" s="78"/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</row>
    <row r="2" spans="1:16" ht="23.25" x14ac:dyDescent="0.2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</row>
    <row r="3" spans="1:16" ht="15.75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6" ht="17.25" thickTop="1" thickBot="1" x14ac:dyDescent="0.3">
      <c r="A4" s="103" t="s">
        <v>45</v>
      </c>
      <c r="B4" s="55">
        <v>41183</v>
      </c>
      <c r="C4" s="55">
        <v>41214</v>
      </c>
      <c r="D4" s="55">
        <v>41253</v>
      </c>
      <c r="E4" s="55">
        <v>41275</v>
      </c>
      <c r="F4" s="55">
        <v>41306</v>
      </c>
      <c r="G4" s="55">
        <v>41334</v>
      </c>
      <c r="H4" s="55">
        <v>41365</v>
      </c>
      <c r="I4" s="55">
        <v>41395</v>
      </c>
      <c r="J4" s="55">
        <v>41426</v>
      </c>
      <c r="K4" s="55">
        <v>41456</v>
      </c>
      <c r="L4" s="55">
        <v>41487</v>
      </c>
      <c r="M4" s="55">
        <v>41518</v>
      </c>
      <c r="N4" s="92"/>
    </row>
    <row r="5" spans="1:16" ht="16.5" thickTop="1" thickBot="1" x14ac:dyDescent="0.3">
      <c r="A5" s="96" t="s">
        <v>68</v>
      </c>
      <c r="B5" s="81">
        <v>14</v>
      </c>
      <c r="C5" s="37">
        <v>41</v>
      </c>
      <c r="D5" s="37">
        <v>28</v>
      </c>
      <c r="E5" s="37">
        <v>5</v>
      </c>
      <c r="F5" s="37">
        <v>25</v>
      </c>
      <c r="G5" s="37">
        <v>68</v>
      </c>
      <c r="H5" s="37">
        <v>16</v>
      </c>
      <c r="I5" s="37">
        <v>51</v>
      </c>
      <c r="J5" s="37">
        <v>61</v>
      </c>
      <c r="K5" s="37">
        <v>44</v>
      </c>
      <c r="L5" s="37">
        <v>49</v>
      </c>
      <c r="M5" s="82">
        <v>25</v>
      </c>
      <c r="N5" s="97">
        <f>SUM(B5:M5)</f>
        <v>427</v>
      </c>
      <c r="P5" s="12"/>
    </row>
    <row r="6" spans="1:16" ht="15.75" thickBot="1" x14ac:dyDescent="0.3">
      <c r="A6" s="80" t="s">
        <v>69</v>
      </c>
      <c r="B6" s="50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51"/>
      <c r="N6" s="83">
        <f>SUM(B6:M6)</f>
        <v>1</v>
      </c>
    </row>
    <row r="7" spans="1:16" ht="15.75" thickBot="1" x14ac:dyDescent="0.3">
      <c r="A7" s="80" t="s">
        <v>146</v>
      </c>
      <c r="B7" s="50"/>
      <c r="C7" s="40"/>
      <c r="D7" s="40"/>
      <c r="E7" s="40"/>
      <c r="F7" s="40"/>
      <c r="G7" s="40"/>
      <c r="H7" s="40"/>
      <c r="I7" s="40"/>
      <c r="J7" s="40">
        <v>1</v>
      </c>
      <c r="K7" s="40"/>
      <c r="L7" s="40"/>
      <c r="M7" s="51"/>
      <c r="N7" s="84">
        <f>SUM(B7:M7)</f>
        <v>1</v>
      </c>
    </row>
    <row r="8" spans="1:16" ht="15.75" thickBot="1" x14ac:dyDescent="0.3">
      <c r="A8" s="80" t="s">
        <v>70</v>
      </c>
      <c r="B8" s="50"/>
      <c r="C8" s="40"/>
      <c r="D8" s="40"/>
      <c r="E8" s="40">
        <v>1</v>
      </c>
      <c r="F8" s="40"/>
      <c r="G8" s="40"/>
      <c r="H8" s="40"/>
      <c r="I8" s="40"/>
      <c r="J8" s="40"/>
      <c r="K8" s="40"/>
      <c r="L8" s="40"/>
      <c r="M8" s="51">
        <v>4</v>
      </c>
      <c r="N8" s="84">
        <f>SUM(B8:M8)</f>
        <v>5</v>
      </c>
    </row>
    <row r="9" spans="1:16" ht="16.5" thickBot="1" x14ac:dyDescent="0.3">
      <c r="A9" s="104" t="s">
        <v>63</v>
      </c>
      <c r="B9" s="86">
        <v>15</v>
      </c>
      <c r="C9" s="87">
        <v>41</v>
      </c>
      <c r="D9" s="87">
        <v>28</v>
      </c>
      <c r="E9" s="87">
        <v>6</v>
      </c>
      <c r="F9" s="87">
        <v>25</v>
      </c>
      <c r="G9" s="87">
        <v>68</v>
      </c>
      <c r="H9" s="87">
        <v>16</v>
      </c>
      <c r="I9" s="87">
        <v>51</v>
      </c>
      <c r="J9" s="87">
        <v>62</v>
      </c>
      <c r="K9" s="87">
        <v>44</v>
      </c>
      <c r="L9" s="87">
        <v>49</v>
      </c>
      <c r="M9" s="88">
        <v>29</v>
      </c>
      <c r="N9" s="89">
        <f>SUM(N5:N8)</f>
        <v>434</v>
      </c>
    </row>
    <row r="10" spans="1:16" ht="17.25" thickTop="1" thickBot="1" x14ac:dyDescent="0.3">
      <c r="A10" s="93"/>
      <c r="B10" s="15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52"/>
    </row>
    <row r="11" spans="1:16" ht="17.25" thickTop="1" thickBot="1" x14ac:dyDescent="0.3">
      <c r="A11" s="103" t="s">
        <v>46</v>
      </c>
      <c r="B11" s="55">
        <v>41183</v>
      </c>
      <c r="C11" s="55">
        <v>41214</v>
      </c>
      <c r="D11" s="55">
        <v>41253</v>
      </c>
      <c r="E11" s="55">
        <v>41275</v>
      </c>
      <c r="F11" s="55">
        <v>41306</v>
      </c>
      <c r="G11" s="55">
        <v>41334</v>
      </c>
      <c r="H11" s="55">
        <v>41365</v>
      </c>
      <c r="I11" s="55">
        <v>41395</v>
      </c>
      <c r="J11" s="55">
        <v>41426</v>
      </c>
      <c r="K11" s="55">
        <v>41456</v>
      </c>
      <c r="L11" s="55">
        <v>41487</v>
      </c>
      <c r="M11" s="55">
        <v>41518</v>
      </c>
      <c r="N11" s="92"/>
    </row>
    <row r="12" spans="1:16" ht="17.25" thickTop="1" thickBot="1" x14ac:dyDescent="0.3">
      <c r="A12" s="190" t="s">
        <v>164</v>
      </c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74">
        <v>4</v>
      </c>
      <c r="M12" s="75">
        <v>1</v>
      </c>
      <c r="N12" s="193">
        <f>SUM(B12:M12)</f>
        <v>5</v>
      </c>
    </row>
    <row r="13" spans="1:16" ht="15.75" thickBot="1" x14ac:dyDescent="0.3">
      <c r="A13" s="80" t="s">
        <v>71</v>
      </c>
      <c r="B13" s="144">
        <v>15</v>
      </c>
      <c r="C13" s="145">
        <v>24</v>
      </c>
      <c r="D13" s="145">
        <v>4</v>
      </c>
      <c r="E13" s="145">
        <v>6</v>
      </c>
      <c r="F13" s="145">
        <v>6</v>
      </c>
      <c r="G13" s="145">
        <v>19</v>
      </c>
      <c r="H13" s="145">
        <v>17</v>
      </c>
      <c r="I13" s="145">
        <v>39</v>
      </c>
      <c r="J13" s="145">
        <v>19</v>
      </c>
      <c r="K13" s="145">
        <v>5</v>
      </c>
      <c r="L13" s="145">
        <v>11</v>
      </c>
      <c r="M13" s="146">
        <v>43</v>
      </c>
      <c r="N13" s="98">
        <f>SUM(B13:M13)</f>
        <v>208</v>
      </c>
    </row>
    <row r="14" spans="1:16" ht="15.75" thickBot="1" x14ac:dyDescent="0.3">
      <c r="A14" s="85" t="s">
        <v>72</v>
      </c>
      <c r="B14" s="50"/>
      <c r="C14" s="40">
        <v>1</v>
      </c>
      <c r="D14" s="40"/>
      <c r="E14" s="40"/>
      <c r="F14" s="40">
        <v>1</v>
      </c>
      <c r="G14" s="40">
        <v>1</v>
      </c>
      <c r="H14" s="40"/>
      <c r="I14" s="40"/>
      <c r="J14" s="40"/>
      <c r="K14" s="40"/>
      <c r="L14" s="40">
        <v>1</v>
      </c>
      <c r="M14" s="51">
        <v>1</v>
      </c>
      <c r="N14" s="84">
        <f>SUM(B14:M14)</f>
        <v>5</v>
      </c>
    </row>
    <row r="15" spans="1:16" ht="15.75" thickBot="1" x14ac:dyDescent="0.3">
      <c r="A15" s="85" t="s">
        <v>159</v>
      </c>
      <c r="B15" s="50"/>
      <c r="C15" s="40"/>
      <c r="D15" s="40"/>
      <c r="E15" s="40"/>
      <c r="F15" s="40"/>
      <c r="G15" s="40"/>
      <c r="H15" s="40"/>
      <c r="I15" s="40"/>
      <c r="J15" s="40"/>
      <c r="K15" s="40"/>
      <c r="L15" s="40">
        <v>3</v>
      </c>
      <c r="M15" s="51"/>
      <c r="N15" s="84">
        <f>SUM(B15:M15)</f>
        <v>3</v>
      </c>
    </row>
    <row r="16" spans="1:16" ht="15.75" thickBot="1" x14ac:dyDescent="0.3">
      <c r="A16" s="85" t="s">
        <v>73</v>
      </c>
      <c r="B16" s="5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51">
        <v>3</v>
      </c>
      <c r="N16" s="84">
        <v>3</v>
      </c>
    </row>
    <row r="17" spans="1:14" ht="15.75" thickBot="1" x14ac:dyDescent="0.3">
      <c r="A17" s="85" t="s">
        <v>74</v>
      </c>
      <c r="B17" s="50">
        <v>44</v>
      </c>
      <c r="C17" s="40">
        <v>38</v>
      </c>
      <c r="D17" s="40">
        <v>28</v>
      </c>
      <c r="E17" s="40">
        <v>32</v>
      </c>
      <c r="F17" s="40">
        <v>27</v>
      </c>
      <c r="G17" s="40">
        <v>23</v>
      </c>
      <c r="H17" s="40">
        <v>22</v>
      </c>
      <c r="I17" s="40">
        <v>44</v>
      </c>
      <c r="J17" s="40">
        <v>50</v>
      </c>
      <c r="K17" s="40">
        <v>74</v>
      </c>
      <c r="L17" s="40">
        <v>58</v>
      </c>
      <c r="M17" s="51">
        <v>62</v>
      </c>
      <c r="N17" s="84">
        <f>SUM(B17:M17)</f>
        <v>502</v>
      </c>
    </row>
    <row r="18" spans="1:14" ht="15.75" thickBot="1" x14ac:dyDescent="0.3">
      <c r="A18" s="85" t="s">
        <v>154</v>
      </c>
      <c r="B18" s="50"/>
      <c r="C18" s="40"/>
      <c r="D18" s="40"/>
      <c r="E18" s="40"/>
      <c r="F18" s="40"/>
      <c r="G18" s="40"/>
      <c r="H18" s="40"/>
      <c r="I18" s="40"/>
      <c r="J18" s="40"/>
      <c r="K18" s="40">
        <v>2</v>
      </c>
      <c r="L18" s="40"/>
      <c r="M18" s="51">
        <v>4</v>
      </c>
      <c r="N18" s="84">
        <f>SUM(B18:M18)</f>
        <v>6</v>
      </c>
    </row>
    <row r="19" spans="1:14" ht="15.75" thickBot="1" x14ac:dyDescent="0.3">
      <c r="A19" s="85" t="s">
        <v>136</v>
      </c>
      <c r="B19" s="50"/>
      <c r="C19" s="40"/>
      <c r="D19" s="40"/>
      <c r="E19" s="40"/>
      <c r="F19" s="40"/>
      <c r="G19" s="40"/>
      <c r="H19" s="40">
        <v>2</v>
      </c>
      <c r="I19" s="40"/>
      <c r="J19" s="40"/>
      <c r="K19" s="40"/>
      <c r="L19" s="40"/>
      <c r="M19" s="51"/>
      <c r="N19" s="84">
        <v>2</v>
      </c>
    </row>
    <row r="20" spans="1:14" ht="15.75" thickBot="1" x14ac:dyDescent="0.3">
      <c r="A20" s="85" t="s">
        <v>111</v>
      </c>
      <c r="B20" s="50"/>
      <c r="C20" s="40">
        <v>5</v>
      </c>
      <c r="D20" s="40"/>
      <c r="E20" s="40"/>
      <c r="F20" s="40"/>
      <c r="G20" s="40"/>
      <c r="H20" s="40"/>
      <c r="I20" s="40"/>
      <c r="J20" s="40"/>
      <c r="K20" s="40"/>
      <c r="L20" s="40"/>
      <c r="M20" s="51"/>
      <c r="N20" s="84">
        <f>SUM(B20:M20)</f>
        <v>5</v>
      </c>
    </row>
    <row r="21" spans="1:14" ht="16.5" thickBot="1" x14ac:dyDescent="0.3">
      <c r="A21" s="105" t="s">
        <v>63</v>
      </c>
      <c r="B21" s="86">
        <v>59</v>
      </c>
      <c r="C21" s="87">
        <v>68</v>
      </c>
      <c r="D21" s="87">
        <v>32</v>
      </c>
      <c r="E21" s="87">
        <v>38</v>
      </c>
      <c r="F21" s="87">
        <v>34</v>
      </c>
      <c r="G21" s="87">
        <v>43</v>
      </c>
      <c r="H21" s="87">
        <v>41</v>
      </c>
      <c r="I21" s="87">
        <v>83</v>
      </c>
      <c r="J21" s="87">
        <v>69</v>
      </c>
      <c r="K21" s="87">
        <v>81</v>
      </c>
      <c r="L21" s="87">
        <v>77</v>
      </c>
      <c r="M21" s="88">
        <v>114</v>
      </c>
      <c r="N21" s="194">
        <f>SUM(N12:N20)</f>
        <v>739</v>
      </c>
    </row>
    <row r="22" spans="1:14" ht="17.25" thickTop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1:14" ht="17.25" thickTop="1" thickBot="1" x14ac:dyDescent="0.3">
      <c r="A23" s="103" t="s">
        <v>65</v>
      </c>
      <c r="B23" s="55">
        <v>41183</v>
      </c>
      <c r="C23" s="55">
        <v>41214</v>
      </c>
      <c r="D23" s="55">
        <v>41253</v>
      </c>
      <c r="E23" s="55">
        <v>41275</v>
      </c>
      <c r="F23" s="55">
        <v>41306</v>
      </c>
      <c r="G23" s="55">
        <v>41334</v>
      </c>
      <c r="H23" s="55">
        <v>41365</v>
      </c>
      <c r="I23" s="55">
        <v>41395</v>
      </c>
      <c r="J23" s="55">
        <v>41426</v>
      </c>
      <c r="K23" s="55">
        <v>41456</v>
      </c>
      <c r="L23" s="55">
        <v>41487</v>
      </c>
      <c r="M23" s="55">
        <v>41518</v>
      </c>
      <c r="N23" s="92"/>
    </row>
    <row r="24" spans="1:14" ht="16.5" thickTop="1" thickBot="1" x14ac:dyDescent="0.3">
      <c r="A24" s="99" t="s">
        <v>75</v>
      </c>
      <c r="B24" s="47"/>
      <c r="C24" s="48"/>
      <c r="D24" s="48"/>
      <c r="E24" s="48">
        <v>4</v>
      </c>
      <c r="F24" s="48"/>
      <c r="G24" s="48"/>
      <c r="H24" s="48">
        <v>5</v>
      </c>
      <c r="I24" s="48"/>
      <c r="J24" s="48"/>
      <c r="K24" s="48"/>
      <c r="L24" s="48">
        <v>1</v>
      </c>
      <c r="M24" s="49"/>
      <c r="N24" s="98">
        <f>SUM(B24:M24)</f>
        <v>10</v>
      </c>
    </row>
    <row r="25" spans="1:14" ht="15.75" thickBot="1" x14ac:dyDescent="0.3">
      <c r="A25" s="85" t="s">
        <v>76</v>
      </c>
      <c r="B25" s="50">
        <v>1</v>
      </c>
      <c r="C25" s="40"/>
      <c r="D25" s="40"/>
      <c r="E25" s="40">
        <v>3</v>
      </c>
      <c r="F25" s="40"/>
      <c r="G25" s="40"/>
      <c r="H25" s="40"/>
      <c r="I25" s="40">
        <v>1</v>
      </c>
      <c r="J25" s="40"/>
      <c r="K25" s="40"/>
      <c r="L25" s="40">
        <v>5</v>
      </c>
      <c r="M25" s="51">
        <v>2</v>
      </c>
      <c r="N25" s="84">
        <f>SUM(B25:M25)</f>
        <v>12</v>
      </c>
    </row>
    <row r="26" spans="1:14" ht="15.75" thickBot="1" x14ac:dyDescent="0.3">
      <c r="A26" s="85" t="s">
        <v>77</v>
      </c>
      <c r="B26" s="50"/>
      <c r="C26" s="40"/>
      <c r="D26" s="40"/>
      <c r="E26" s="40"/>
      <c r="F26" s="40"/>
      <c r="G26" s="40"/>
      <c r="H26" s="40"/>
      <c r="I26" s="40"/>
      <c r="J26" s="40"/>
      <c r="K26" s="40"/>
      <c r="L26" s="40">
        <v>1</v>
      </c>
      <c r="M26" s="51"/>
      <c r="N26" s="84">
        <f>SUM(B26:M26)</f>
        <v>1</v>
      </c>
    </row>
    <row r="27" spans="1:14" ht="15.75" thickBot="1" x14ac:dyDescent="0.3">
      <c r="A27" s="85" t="s">
        <v>115</v>
      </c>
      <c r="B27" s="50"/>
      <c r="C27" s="40">
        <v>4</v>
      </c>
      <c r="D27" s="40"/>
      <c r="E27" s="40">
        <v>1</v>
      </c>
      <c r="F27" s="40">
        <v>3</v>
      </c>
      <c r="G27" s="40">
        <v>1</v>
      </c>
      <c r="H27" s="40"/>
      <c r="I27" s="40">
        <v>4</v>
      </c>
      <c r="J27" s="40">
        <v>1</v>
      </c>
      <c r="K27" s="40"/>
      <c r="L27" s="40"/>
      <c r="M27" s="51">
        <v>7</v>
      </c>
      <c r="N27" s="84">
        <f>SUM(B27:M27)</f>
        <v>21</v>
      </c>
    </row>
    <row r="28" spans="1:14" ht="15.75" thickBot="1" x14ac:dyDescent="0.3">
      <c r="A28" s="85" t="s">
        <v>6</v>
      </c>
      <c r="B28" s="50">
        <v>45</v>
      </c>
      <c r="C28" s="40">
        <v>60</v>
      </c>
      <c r="D28" s="40">
        <v>45</v>
      </c>
      <c r="E28" s="40">
        <v>48</v>
      </c>
      <c r="F28" s="40">
        <v>83</v>
      </c>
      <c r="G28" s="40">
        <v>86</v>
      </c>
      <c r="H28" s="40">
        <v>67</v>
      </c>
      <c r="I28" s="40">
        <v>43</v>
      </c>
      <c r="J28" s="40">
        <v>41</v>
      </c>
      <c r="K28" s="40">
        <v>62</v>
      </c>
      <c r="L28" s="40">
        <v>37</v>
      </c>
      <c r="M28" s="51">
        <v>69</v>
      </c>
      <c r="N28" s="84">
        <f>SUM(B28:M28)</f>
        <v>686</v>
      </c>
    </row>
    <row r="29" spans="1:14" ht="16.5" thickBot="1" x14ac:dyDescent="0.3">
      <c r="A29" s="105" t="s">
        <v>63</v>
      </c>
      <c r="B29" s="86">
        <v>46</v>
      </c>
      <c r="C29" s="87">
        <v>64</v>
      </c>
      <c r="D29" s="87">
        <v>45</v>
      </c>
      <c r="E29" s="87">
        <v>48</v>
      </c>
      <c r="F29" s="87">
        <v>86</v>
      </c>
      <c r="G29" s="87">
        <v>87</v>
      </c>
      <c r="H29" s="87">
        <v>72</v>
      </c>
      <c r="I29" s="87">
        <v>48</v>
      </c>
      <c r="J29" s="87">
        <v>42</v>
      </c>
      <c r="K29" s="87">
        <v>62</v>
      </c>
      <c r="L29" s="87">
        <v>44</v>
      </c>
      <c r="M29" s="88">
        <v>78</v>
      </c>
      <c r="N29" s="89">
        <f>SUM(N24:N28)</f>
        <v>730</v>
      </c>
    </row>
    <row r="30" spans="1:14" ht="17.25" thickTop="1" thickBot="1" x14ac:dyDescent="0.3">
      <c r="A30" s="93"/>
      <c r="B30" s="15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7.25" thickTop="1" thickBot="1" x14ac:dyDescent="0.3">
      <c r="A31" s="103" t="s">
        <v>47</v>
      </c>
      <c r="B31" s="55">
        <v>41183</v>
      </c>
      <c r="C31" s="55">
        <v>41214</v>
      </c>
      <c r="D31" s="55">
        <v>41253</v>
      </c>
      <c r="E31" s="55">
        <v>41275</v>
      </c>
      <c r="F31" s="55">
        <v>41306</v>
      </c>
      <c r="G31" s="55">
        <v>41334</v>
      </c>
      <c r="H31" s="55">
        <v>41365</v>
      </c>
      <c r="I31" s="55">
        <v>41395</v>
      </c>
      <c r="J31" s="55">
        <v>41426</v>
      </c>
      <c r="K31" s="55">
        <v>41456</v>
      </c>
      <c r="L31" s="55">
        <v>41487</v>
      </c>
      <c r="M31" s="55">
        <v>41518</v>
      </c>
      <c r="N31" s="92"/>
    </row>
    <row r="32" spans="1:14" ht="16.5" thickTop="1" thickBot="1" x14ac:dyDescent="0.3">
      <c r="A32" s="99" t="s">
        <v>78</v>
      </c>
      <c r="B32" s="47">
        <v>10</v>
      </c>
      <c r="C32" s="48">
        <v>24</v>
      </c>
      <c r="D32" s="48">
        <v>11</v>
      </c>
      <c r="E32" s="48">
        <v>8</v>
      </c>
      <c r="F32" s="48">
        <v>12</v>
      </c>
      <c r="G32" s="48">
        <v>9</v>
      </c>
      <c r="H32" s="48">
        <v>6</v>
      </c>
      <c r="I32" s="48">
        <v>7</v>
      </c>
      <c r="J32" s="48">
        <v>4</v>
      </c>
      <c r="K32" s="48">
        <v>9</v>
      </c>
      <c r="L32" s="48">
        <v>1</v>
      </c>
      <c r="M32" s="49">
        <v>30</v>
      </c>
      <c r="N32" s="98">
        <f>SUM(B32:M32)</f>
        <v>131</v>
      </c>
    </row>
    <row r="33" spans="1:14" ht="15.75" thickBot="1" x14ac:dyDescent="0.3">
      <c r="A33" s="85" t="s">
        <v>79</v>
      </c>
      <c r="B33" s="50">
        <v>2</v>
      </c>
      <c r="C33" s="40">
        <v>6</v>
      </c>
      <c r="D33" s="40">
        <v>1</v>
      </c>
      <c r="E33" s="40">
        <v>2</v>
      </c>
      <c r="F33" s="40"/>
      <c r="G33" s="40">
        <v>13</v>
      </c>
      <c r="H33" s="40">
        <v>1</v>
      </c>
      <c r="I33" s="40">
        <v>4</v>
      </c>
      <c r="J33" s="40">
        <v>4</v>
      </c>
      <c r="K33" s="40">
        <v>6</v>
      </c>
      <c r="L33" s="40"/>
      <c r="M33" s="51">
        <v>1</v>
      </c>
      <c r="N33" s="84">
        <f>SUM(B33:M33)</f>
        <v>40</v>
      </c>
    </row>
    <row r="34" spans="1:14" ht="15.75" thickBot="1" x14ac:dyDescent="0.3">
      <c r="A34" s="85" t="s">
        <v>80</v>
      </c>
      <c r="B34" s="50">
        <v>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51"/>
      <c r="N34" s="84">
        <f>SUM(B34:M34)</f>
        <v>4</v>
      </c>
    </row>
    <row r="35" spans="1:14" ht="16.5" thickBot="1" x14ac:dyDescent="0.3">
      <c r="A35" s="105" t="s">
        <v>63</v>
      </c>
      <c r="B35" s="86">
        <v>16</v>
      </c>
      <c r="C35" s="87">
        <v>30</v>
      </c>
      <c r="D35" s="87">
        <v>12</v>
      </c>
      <c r="E35" s="87">
        <v>10</v>
      </c>
      <c r="F35" s="87">
        <v>12</v>
      </c>
      <c r="G35" s="87">
        <v>22</v>
      </c>
      <c r="H35" s="87">
        <v>7</v>
      </c>
      <c r="I35" s="87">
        <v>11</v>
      </c>
      <c r="J35" s="87">
        <v>8</v>
      </c>
      <c r="K35" s="87">
        <v>15</v>
      </c>
      <c r="L35" s="87">
        <v>1</v>
      </c>
      <c r="M35" s="88">
        <v>31</v>
      </c>
      <c r="N35" s="89">
        <f>SUM(N32:N34)</f>
        <v>175</v>
      </c>
    </row>
    <row r="36" spans="1:14" ht="17.25" thickTop="1" thickBot="1" x14ac:dyDescent="0.3">
      <c r="A36" s="93"/>
      <c r="B36" s="15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52"/>
    </row>
    <row r="37" spans="1:14" ht="17.25" thickTop="1" thickBot="1" x14ac:dyDescent="0.3">
      <c r="A37" s="103" t="s">
        <v>48</v>
      </c>
      <c r="B37" s="55">
        <v>41183</v>
      </c>
      <c r="C37" s="55">
        <v>41214</v>
      </c>
      <c r="D37" s="55">
        <v>41253</v>
      </c>
      <c r="E37" s="55">
        <v>41275</v>
      </c>
      <c r="F37" s="55">
        <v>41306</v>
      </c>
      <c r="G37" s="55">
        <v>41334</v>
      </c>
      <c r="H37" s="55">
        <v>41365</v>
      </c>
      <c r="I37" s="55">
        <v>41395</v>
      </c>
      <c r="J37" s="55">
        <v>41426</v>
      </c>
      <c r="K37" s="55">
        <v>41456</v>
      </c>
      <c r="L37" s="55">
        <v>41487</v>
      </c>
      <c r="M37" s="55">
        <v>41518</v>
      </c>
      <c r="N37" s="92"/>
    </row>
    <row r="38" spans="1:14" ht="16.5" thickTop="1" thickBot="1" x14ac:dyDescent="0.3">
      <c r="A38" s="99" t="s">
        <v>8</v>
      </c>
      <c r="B38" s="47">
        <v>48</v>
      </c>
      <c r="C38" s="48">
        <v>53</v>
      </c>
      <c r="D38" s="48">
        <v>45</v>
      </c>
      <c r="E38" s="48">
        <v>34</v>
      </c>
      <c r="F38" s="48">
        <v>20</v>
      </c>
      <c r="G38" s="48">
        <v>51</v>
      </c>
      <c r="H38" s="48">
        <v>49</v>
      </c>
      <c r="I38" s="48">
        <v>66</v>
      </c>
      <c r="J38" s="48">
        <v>56</v>
      </c>
      <c r="K38" s="48">
        <v>53</v>
      </c>
      <c r="L38" s="48">
        <v>22</v>
      </c>
      <c r="M38" s="49">
        <v>87</v>
      </c>
      <c r="N38" s="102">
        <f>SUM(B38:M38)</f>
        <v>584</v>
      </c>
    </row>
    <row r="39" spans="1:14" ht="16.5" thickBot="1" x14ac:dyDescent="0.3">
      <c r="A39" s="104" t="s">
        <v>63</v>
      </c>
      <c r="B39" s="86">
        <v>48</v>
      </c>
      <c r="C39" s="87">
        <v>53</v>
      </c>
      <c r="D39" s="87">
        <v>45</v>
      </c>
      <c r="E39" s="87">
        <v>34</v>
      </c>
      <c r="F39" s="87">
        <v>20</v>
      </c>
      <c r="G39" s="87">
        <v>51</v>
      </c>
      <c r="H39" s="87">
        <v>49</v>
      </c>
      <c r="I39" s="87">
        <v>66</v>
      </c>
      <c r="J39" s="87">
        <v>56</v>
      </c>
      <c r="K39" s="87">
        <v>53</v>
      </c>
      <c r="L39" s="87">
        <v>22</v>
      </c>
      <c r="M39" s="101">
        <v>87</v>
      </c>
      <c r="N39" s="61">
        <f>SUM(N38)</f>
        <v>584</v>
      </c>
    </row>
    <row r="40" spans="1:14" ht="17.25" thickTop="1" thickBot="1" x14ac:dyDescent="0.3">
      <c r="A40" s="93"/>
      <c r="B40" s="152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52"/>
    </row>
    <row r="41" spans="1:14" ht="45" customHeight="1" thickTop="1" thickBot="1" x14ac:dyDescent="0.3">
      <c r="A41" s="90" t="s">
        <v>3</v>
      </c>
      <c r="B41" s="91">
        <f>SUM(B9,B21,B29,B35,B39)</f>
        <v>184</v>
      </c>
      <c r="C41" s="91">
        <f>SUM(C9,C21,C29,C35,C39)</f>
        <v>256</v>
      </c>
      <c r="D41" s="91">
        <f>SUM(D9,D21,D29,D35,D39)</f>
        <v>162</v>
      </c>
      <c r="E41" s="91">
        <f>SUM(E9,E21,E29,E35,E39)</f>
        <v>136</v>
      </c>
      <c r="F41" s="91">
        <f>SUM(F9,F21,F29,F35,F39)</f>
        <v>177</v>
      </c>
      <c r="G41" s="91">
        <f>SUM(G9,G21,G29,G35,G39)</f>
        <v>271</v>
      </c>
      <c r="H41" s="91">
        <f>SUM(H9,H21,H29,H35,H39)</f>
        <v>185</v>
      </c>
      <c r="I41" s="91">
        <f>SUM(I9,I21,I29,I35,I39)</f>
        <v>259</v>
      </c>
      <c r="J41" s="91">
        <f>SUM(J9,J21,J29,J35,J39)</f>
        <v>237</v>
      </c>
      <c r="K41" s="91">
        <f>SUM(K9,K21,K29,K35,K39)</f>
        <v>255</v>
      </c>
      <c r="L41" s="91">
        <f>SUM(L9,L21,L29,L35,L39)</f>
        <v>193</v>
      </c>
      <c r="M41" s="100">
        <f>SUM(M9,M21,M29,M35,M39)</f>
        <v>339</v>
      </c>
      <c r="N41" s="91">
        <f>SUM(N9,N21,N29,N35,N39)</f>
        <v>2662</v>
      </c>
    </row>
    <row r="42" spans="1:14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D14" sqref="D14"/>
    </sheetView>
  </sheetViews>
  <sheetFormatPr defaultRowHeight="15" x14ac:dyDescent="0.25"/>
  <cols>
    <col min="1" max="1" width="22.7109375" customWidth="1"/>
    <col min="2" max="2" width="5.42578125" customWidth="1"/>
    <col min="15" max="15" width="13.5703125" customWidth="1"/>
    <col min="16" max="16" width="25" customWidth="1"/>
  </cols>
  <sheetData>
    <row r="2" spans="1:16" ht="27" x14ac:dyDescent="0.35">
      <c r="I2" s="72" t="s">
        <v>0</v>
      </c>
    </row>
    <row r="4" spans="1:16" ht="27" x14ac:dyDescent="0.35">
      <c r="I4" s="7" t="s">
        <v>67</v>
      </c>
      <c r="J4" s="8"/>
      <c r="K4" s="8"/>
      <c r="L4" s="8"/>
    </row>
    <row r="5" spans="1:16" ht="16.5" thickBot="1" x14ac:dyDescent="0.3">
      <c r="A5" s="9"/>
      <c r="B5" s="9"/>
      <c r="F5" s="8"/>
      <c r="K5" s="8"/>
    </row>
    <row r="6" spans="1:16" ht="16.5" thickBot="1" x14ac:dyDescent="0.3">
      <c r="A6" s="31"/>
      <c r="B6" s="32"/>
      <c r="C6" s="55">
        <v>41183</v>
      </c>
      <c r="D6" s="55">
        <v>41214</v>
      </c>
      <c r="E6" s="55">
        <v>41253</v>
      </c>
      <c r="F6" s="55">
        <v>41275</v>
      </c>
      <c r="G6" s="55">
        <v>41306</v>
      </c>
      <c r="H6" s="55">
        <v>41334</v>
      </c>
      <c r="I6" s="55">
        <v>41365</v>
      </c>
      <c r="J6" s="55">
        <v>41395</v>
      </c>
      <c r="K6" s="55">
        <v>41426</v>
      </c>
      <c r="L6" s="55">
        <v>41456</v>
      </c>
      <c r="M6" s="55">
        <v>41487</v>
      </c>
      <c r="N6" s="55">
        <v>41518</v>
      </c>
      <c r="O6" s="55" t="s">
        <v>3</v>
      </c>
      <c r="P6" s="31"/>
    </row>
    <row r="7" spans="1:16" ht="15.75" x14ac:dyDescent="0.25">
      <c r="A7" s="160" t="s">
        <v>105</v>
      </c>
      <c r="B7" s="160" t="s">
        <v>106</v>
      </c>
      <c r="C7" s="148"/>
      <c r="D7" s="147">
        <v>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>
        <f>SUM(D7:N7)</f>
        <v>1</v>
      </c>
      <c r="P7" s="160" t="s">
        <v>105</v>
      </c>
    </row>
    <row r="8" spans="1:16" ht="15.75" x14ac:dyDescent="0.25">
      <c r="A8" s="195" t="s">
        <v>165</v>
      </c>
      <c r="B8" s="195" t="s">
        <v>166</v>
      </c>
      <c r="C8" s="196"/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>
        <v>4</v>
      </c>
      <c r="O8" s="199">
        <f>SUM(C8:N8)</f>
        <v>4</v>
      </c>
      <c r="P8" s="195" t="s">
        <v>165</v>
      </c>
    </row>
    <row r="9" spans="1:16" ht="15.75" x14ac:dyDescent="0.25">
      <c r="A9" s="161" t="s">
        <v>49</v>
      </c>
      <c r="B9" s="161" t="s">
        <v>12</v>
      </c>
      <c r="C9" s="144">
        <v>6</v>
      </c>
      <c r="D9" s="145">
        <v>25</v>
      </c>
      <c r="E9" s="145">
        <v>23</v>
      </c>
      <c r="F9" s="145">
        <v>5</v>
      </c>
      <c r="G9" s="145">
        <v>17</v>
      </c>
      <c r="H9" s="145">
        <v>43</v>
      </c>
      <c r="I9" s="145">
        <v>15</v>
      </c>
      <c r="J9" s="145">
        <v>35</v>
      </c>
      <c r="K9" s="145">
        <v>28</v>
      </c>
      <c r="L9" s="145">
        <v>17</v>
      </c>
      <c r="M9" s="145">
        <v>22</v>
      </c>
      <c r="N9" s="145">
        <v>5</v>
      </c>
      <c r="O9" s="146">
        <f t="shared" ref="O9:O22" si="0">SUM(C9:N9)</f>
        <v>241</v>
      </c>
      <c r="P9" s="161" t="s">
        <v>11</v>
      </c>
    </row>
    <row r="10" spans="1:16" ht="15.75" x14ac:dyDescent="0.25">
      <c r="A10" s="161" t="s">
        <v>13</v>
      </c>
      <c r="B10" s="161" t="s">
        <v>14</v>
      </c>
      <c r="C10" s="50">
        <v>8</v>
      </c>
      <c r="D10" s="40">
        <v>6</v>
      </c>
      <c r="E10" s="40"/>
      <c r="F10" s="40">
        <v>1</v>
      </c>
      <c r="G10" s="40"/>
      <c r="H10" s="40">
        <v>3</v>
      </c>
      <c r="I10" s="40"/>
      <c r="J10" s="40">
        <v>11</v>
      </c>
      <c r="K10" s="40">
        <v>14</v>
      </c>
      <c r="L10" s="40">
        <v>7</v>
      </c>
      <c r="M10" s="40">
        <v>19</v>
      </c>
      <c r="N10" s="40">
        <v>5</v>
      </c>
      <c r="O10" s="51">
        <f t="shared" si="0"/>
        <v>74</v>
      </c>
      <c r="P10" s="161" t="s">
        <v>50</v>
      </c>
    </row>
    <row r="11" spans="1:16" ht="15.75" x14ac:dyDescent="0.25">
      <c r="A11" s="161" t="s">
        <v>150</v>
      </c>
      <c r="B11" s="161" t="s">
        <v>151</v>
      </c>
      <c r="C11" s="50"/>
      <c r="D11" s="40"/>
      <c r="E11" s="40"/>
      <c r="F11" s="40"/>
      <c r="G11" s="40"/>
      <c r="H11" s="40"/>
      <c r="I11" s="40"/>
      <c r="J11" s="40"/>
      <c r="K11" s="40"/>
      <c r="L11" s="40">
        <v>1</v>
      </c>
      <c r="M11" s="40"/>
      <c r="N11" s="40"/>
      <c r="O11" s="51">
        <f t="shared" ref="O11:O16" si="1">SUM(C11:N11)</f>
        <v>1</v>
      </c>
      <c r="P11" s="161" t="s">
        <v>150</v>
      </c>
    </row>
    <row r="12" spans="1:16" ht="15.75" x14ac:dyDescent="0.25">
      <c r="A12" s="161" t="s">
        <v>15</v>
      </c>
      <c r="B12" s="161" t="s">
        <v>16</v>
      </c>
      <c r="C12" s="50"/>
      <c r="D12" s="40"/>
      <c r="E12" s="40"/>
      <c r="F12" s="40"/>
      <c r="G12" s="40"/>
      <c r="H12" s="40">
        <v>6</v>
      </c>
      <c r="I12" s="40"/>
      <c r="J12" s="40"/>
      <c r="K12" s="40"/>
      <c r="L12" s="40"/>
      <c r="M12" s="40"/>
      <c r="N12" s="40"/>
      <c r="O12" s="51">
        <f t="shared" si="1"/>
        <v>6</v>
      </c>
      <c r="P12" s="161" t="s">
        <v>15</v>
      </c>
    </row>
    <row r="13" spans="1:16" ht="15.75" x14ac:dyDescent="0.25">
      <c r="A13" s="161" t="s">
        <v>19</v>
      </c>
      <c r="B13" s="161" t="s">
        <v>20</v>
      </c>
      <c r="C13" s="50"/>
      <c r="D13" s="40"/>
      <c r="E13" s="40"/>
      <c r="F13" s="40"/>
      <c r="G13" s="40"/>
      <c r="H13" s="40"/>
      <c r="I13" s="40"/>
      <c r="J13" s="40"/>
      <c r="K13" s="40"/>
      <c r="L13" s="40"/>
      <c r="M13" s="40">
        <v>3</v>
      </c>
      <c r="N13" s="40"/>
      <c r="O13" s="51">
        <f t="shared" si="1"/>
        <v>3</v>
      </c>
      <c r="P13" s="161" t="s">
        <v>19</v>
      </c>
    </row>
    <row r="14" spans="1:16" ht="15.75" x14ac:dyDescent="0.25">
      <c r="A14" s="161" t="s">
        <v>56</v>
      </c>
      <c r="B14" s="161" t="s">
        <v>18</v>
      </c>
      <c r="C14" s="50"/>
      <c r="D14" s="40"/>
      <c r="E14" s="40"/>
      <c r="F14" s="40"/>
      <c r="G14" s="40"/>
      <c r="H14" s="40">
        <v>5</v>
      </c>
      <c r="I14" s="40"/>
      <c r="J14" s="40"/>
      <c r="K14" s="40"/>
      <c r="L14" s="40">
        <v>6</v>
      </c>
      <c r="M14" s="40"/>
      <c r="N14" s="40">
        <v>1</v>
      </c>
      <c r="O14" s="51">
        <f t="shared" si="1"/>
        <v>12</v>
      </c>
      <c r="P14" s="161" t="s">
        <v>56</v>
      </c>
    </row>
    <row r="15" spans="1:16" ht="15.75" x14ac:dyDescent="0.25">
      <c r="A15" s="161" t="s">
        <v>27</v>
      </c>
      <c r="B15" s="161" t="s">
        <v>28</v>
      </c>
      <c r="C15" s="50"/>
      <c r="D15" s="40"/>
      <c r="E15" s="40"/>
      <c r="F15" s="40"/>
      <c r="G15" s="40"/>
      <c r="H15" s="40"/>
      <c r="I15" s="40"/>
      <c r="J15" s="40"/>
      <c r="K15" s="40"/>
      <c r="L15" s="40">
        <v>1</v>
      </c>
      <c r="M15" s="40"/>
      <c r="N15" s="40"/>
      <c r="O15" s="51">
        <f t="shared" si="1"/>
        <v>1</v>
      </c>
      <c r="P15" s="161" t="s">
        <v>27</v>
      </c>
    </row>
    <row r="16" spans="1:16" ht="15.75" x14ac:dyDescent="0.25">
      <c r="A16" s="161" t="s">
        <v>29</v>
      </c>
      <c r="B16" s="161" t="s">
        <v>30</v>
      </c>
      <c r="C16" s="50"/>
      <c r="D16" s="40"/>
      <c r="E16" s="40"/>
      <c r="F16" s="40"/>
      <c r="G16" s="40"/>
      <c r="H16" s="40"/>
      <c r="I16" s="40"/>
      <c r="J16" s="40"/>
      <c r="K16" s="40">
        <v>1</v>
      </c>
      <c r="L16" s="40"/>
      <c r="M16" s="40">
        <v>1</v>
      </c>
      <c r="N16" s="40"/>
      <c r="O16" s="51">
        <f t="shared" si="1"/>
        <v>2</v>
      </c>
      <c r="P16" s="161" t="s">
        <v>29</v>
      </c>
    </row>
    <row r="17" spans="1:16" ht="15.75" x14ac:dyDescent="0.25">
      <c r="A17" s="161" t="s">
        <v>31</v>
      </c>
      <c r="B17" s="161" t="s">
        <v>32</v>
      </c>
      <c r="C17" s="50">
        <v>1</v>
      </c>
      <c r="D17" s="40">
        <v>5</v>
      </c>
      <c r="E17" s="40">
        <v>5</v>
      </c>
      <c r="F17" s="40"/>
      <c r="G17" s="40">
        <v>8</v>
      </c>
      <c r="H17" s="40">
        <v>10</v>
      </c>
      <c r="I17" s="40"/>
      <c r="J17" s="40">
        <v>5</v>
      </c>
      <c r="K17" s="40">
        <v>13</v>
      </c>
      <c r="L17" s="40">
        <v>9</v>
      </c>
      <c r="M17" s="40"/>
      <c r="N17" s="40">
        <v>12</v>
      </c>
      <c r="O17" s="51">
        <f t="shared" si="0"/>
        <v>68</v>
      </c>
      <c r="P17" s="161" t="s">
        <v>51</v>
      </c>
    </row>
    <row r="18" spans="1:16" ht="15.75" x14ac:dyDescent="0.25">
      <c r="A18" s="161" t="s">
        <v>35</v>
      </c>
      <c r="B18" s="161" t="s">
        <v>36</v>
      </c>
      <c r="C18" s="50"/>
      <c r="D18" s="40"/>
      <c r="E18" s="40"/>
      <c r="F18" s="40"/>
      <c r="G18" s="40"/>
      <c r="H18" s="40"/>
      <c r="I18" s="40">
        <v>1</v>
      </c>
      <c r="J18" s="40"/>
      <c r="K18" s="40">
        <v>2</v>
      </c>
      <c r="L18" s="40"/>
      <c r="M18" s="40"/>
      <c r="N18" s="40"/>
      <c r="O18" s="51">
        <f>SUM(C18:N18)</f>
        <v>3</v>
      </c>
      <c r="P18" s="161" t="s">
        <v>52</v>
      </c>
    </row>
    <row r="19" spans="1:16" ht="15.75" x14ac:dyDescent="0.25">
      <c r="A19" s="161" t="s">
        <v>144</v>
      </c>
      <c r="B19" s="161" t="s">
        <v>145</v>
      </c>
      <c r="C19" s="149"/>
      <c r="D19" s="150"/>
      <c r="E19" s="150"/>
      <c r="F19" s="150"/>
      <c r="G19" s="150"/>
      <c r="H19" s="150"/>
      <c r="I19" s="150"/>
      <c r="J19" s="150"/>
      <c r="K19" s="150">
        <v>1</v>
      </c>
      <c r="L19" s="150"/>
      <c r="M19" s="150"/>
      <c r="N19" s="150"/>
      <c r="O19" s="151">
        <f>SUM(C19:N19)</f>
        <v>1</v>
      </c>
      <c r="P19" s="161" t="s">
        <v>144</v>
      </c>
    </row>
    <row r="20" spans="1:16" ht="15.75" x14ac:dyDescent="0.25">
      <c r="A20" s="161" t="s">
        <v>107</v>
      </c>
      <c r="B20" s="161" t="s">
        <v>108</v>
      </c>
      <c r="C20" s="149"/>
      <c r="D20" s="150">
        <v>4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>
        <f>SUM(C20:N20)</f>
        <v>4</v>
      </c>
      <c r="P20" s="161" t="s">
        <v>107</v>
      </c>
    </row>
    <row r="21" spans="1:16" ht="15.75" x14ac:dyDescent="0.25">
      <c r="A21" s="166" t="s">
        <v>39</v>
      </c>
      <c r="B21" s="166" t="s">
        <v>40</v>
      </c>
      <c r="C21" s="149"/>
      <c r="D21" s="150"/>
      <c r="E21" s="150"/>
      <c r="F21" s="150"/>
      <c r="G21" s="150"/>
      <c r="H21" s="150"/>
      <c r="I21" s="150"/>
      <c r="J21" s="150"/>
      <c r="K21" s="150">
        <v>3</v>
      </c>
      <c r="L21" s="150">
        <v>3</v>
      </c>
      <c r="M21" s="150">
        <v>4</v>
      </c>
      <c r="N21" s="150">
        <v>2</v>
      </c>
      <c r="O21" s="151">
        <f>SUM(C21:N21)</f>
        <v>12</v>
      </c>
      <c r="P21" s="166" t="s">
        <v>39</v>
      </c>
    </row>
    <row r="22" spans="1:16" ht="16.5" thickBot="1" x14ac:dyDescent="0.3">
      <c r="A22" s="162" t="s">
        <v>43</v>
      </c>
      <c r="B22" s="162" t="s">
        <v>44</v>
      </c>
      <c r="C22" s="52"/>
      <c r="D22" s="53"/>
      <c r="E22" s="53"/>
      <c r="F22" s="53"/>
      <c r="G22" s="53"/>
      <c r="H22" s="53">
        <v>1</v>
      </c>
      <c r="I22" s="53"/>
      <c r="J22" s="53"/>
      <c r="K22" s="53"/>
      <c r="L22" s="53"/>
      <c r="M22" s="53"/>
      <c r="N22" s="53"/>
      <c r="O22" s="54">
        <f t="shared" si="0"/>
        <v>1</v>
      </c>
      <c r="P22" s="162" t="s">
        <v>53</v>
      </c>
    </row>
    <row r="23" spans="1:16" ht="16.5" thickBot="1" x14ac:dyDescent="0.3">
      <c r="A23" s="45" t="s">
        <v>3</v>
      </c>
      <c r="B23" s="45"/>
      <c r="C23" s="46">
        <f t="shared" ref="C23:N23" si="2">SUM(C7:C22)</f>
        <v>15</v>
      </c>
      <c r="D23" s="46">
        <f t="shared" si="2"/>
        <v>41</v>
      </c>
      <c r="E23" s="46">
        <f t="shared" si="2"/>
        <v>28</v>
      </c>
      <c r="F23" s="46">
        <f t="shared" si="2"/>
        <v>6</v>
      </c>
      <c r="G23" s="46">
        <f t="shared" si="2"/>
        <v>25</v>
      </c>
      <c r="H23" s="46">
        <f t="shared" si="2"/>
        <v>68</v>
      </c>
      <c r="I23" s="46">
        <f t="shared" si="2"/>
        <v>16</v>
      </c>
      <c r="J23" s="46">
        <f t="shared" si="2"/>
        <v>51</v>
      </c>
      <c r="K23" s="46">
        <f t="shared" si="2"/>
        <v>62</v>
      </c>
      <c r="L23" s="46">
        <f t="shared" si="2"/>
        <v>44</v>
      </c>
      <c r="M23" s="46">
        <f t="shared" si="2"/>
        <v>49</v>
      </c>
      <c r="N23" s="46">
        <f t="shared" si="2"/>
        <v>29</v>
      </c>
      <c r="O23" s="46">
        <f>SUM(O7:O22)</f>
        <v>434</v>
      </c>
      <c r="P23" s="45" t="s">
        <v>3</v>
      </c>
    </row>
  </sheetData>
  <pageMargins left="0.7" right="0.7" top="0.75" bottom="0.75" header="0.3" footer="0.3"/>
  <pageSetup orientation="portrait" r:id="rId1"/>
  <ignoredErrors>
    <ignoredError sqref="C23 D23:N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F13" sqref="F13"/>
    </sheetView>
  </sheetViews>
  <sheetFormatPr defaultRowHeight="15" x14ac:dyDescent="0.25"/>
  <cols>
    <col min="1" max="1" width="24.140625" customWidth="1"/>
    <col min="2" max="2" width="6.7109375" customWidth="1"/>
    <col min="15" max="15" width="15" customWidth="1"/>
    <col min="16" max="16" width="23.7109375" customWidth="1"/>
  </cols>
  <sheetData>
    <row r="2" spans="1:16" ht="27" x14ac:dyDescent="0.35">
      <c r="H2" s="72" t="s">
        <v>1</v>
      </c>
      <c r="I2" s="34"/>
      <c r="J2" s="34"/>
    </row>
    <row r="3" spans="1:16" ht="15.75" x14ac:dyDescent="0.25">
      <c r="A3" s="9"/>
      <c r="H3" s="10"/>
    </row>
    <row r="4" spans="1:16" ht="27" x14ac:dyDescent="0.35">
      <c r="F4" s="72" t="s">
        <v>61</v>
      </c>
      <c r="G4" s="34"/>
      <c r="H4" s="34"/>
      <c r="I4" s="34"/>
      <c r="J4" s="34"/>
      <c r="K4" s="34"/>
    </row>
    <row r="5" spans="1:16" ht="16.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 ht="16.5" thickBot="1" x14ac:dyDescent="0.3">
      <c r="A6" s="34"/>
      <c r="B6" s="32"/>
      <c r="C6" s="55">
        <v>41183</v>
      </c>
      <c r="D6" s="55">
        <v>41214</v>
      </c>
      <c r="E6" s="55">
        <v>41253</v>
      </c>
      <c r="F6" s="55">
        <v>41275</v>
      </c>
      <c r="G6" s="55">
        <v>41306</v>
      </c>
      <c r="H6" s="55">
        <v>41334</v>
      </c>
      <c r="I6" s="55">
        <v>41365</v>
      </c>
      <c r="J6" s="55">
        <v>41395</v>
      </c>
      <c r="K6" s="55">
        <v>41426</v>
      </c>
      <c r="L6" s="55">
        <v>41456</v>
      </c>
      <c r="M6" s="55">
        <v>41487</v>
      </c>
      <c r="N6" s="55">
        <v>41518</v>
      </c>
      <c r="O6" s="55" t="s">
        <v>3</v>
      </c>
      <c r="P6" s="34"/>
    </row>
    <row r="7" spans="1:16" ht="15.75" x14ac:dyDescent="0.25">
      <c r="A7" s="163" t="s">
        <v>54</v>
      </c>
      <c r="B7" s="160" t="s">
        <v>10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>
        <v>8</v>
      </c>
      <c r="O7" s="71">
        <f>SUM(C7:N7)</f>
        <v>8</v>
      </c>
      <c r="P7" s="160" t="s">
        <v>54</v>
      </c>
    </row>
    <row r="8" spans="1:16" ht="15.75" x14ac:dyDescent="0.25">
      <c r="A8" s="164" t="s">
        <v>11</v>
      </c>
      <c r="B8" s="161" t="s">
        <v>12</v>
      </c>
      <c r="C8" s="50">
        <v>18</v>
      </c>
      <c r="D8" s="40">
        <v>34</v>
      </c>
      <c r="E8" s="40">
        <v>11</v>
      </c>
      <c r="F8" s="40">
        <v>12</v>
      </c>
      <c r="G8" s="40">
        <v>2</v>
      </c>
      <c r="H8" s="40">
        <v>9</v>
      </c>
      <c r="I8" s="174">
        <v>2</v>
      </c>
      <c r="J8" s="40">
        <v>42</v>
      </c>
      <c r="K8" s="40">
        <v>24</v>
      </c>
      <c r="L8" s="40">
        <v>9</v>
      </c>
      <c r="M8" s="40">
        <v>8</v>
      </c>
      <c r="N8" s="40">
        <v>28</v>
      </c>
      <c r="O8" s="51">
        <f>SUM(C8:N8)</f>
        <v>199</v>
      </c>
      <c r="P8" s="161" t="s">
        <v>11</v>
      </c>
    </row>
    <row r="9" spans="1:16" ht="15.75" x14ac:dyDescent="0.25">
      <c r="A9" s="164" t="s">
        <v>13</v>
      </c>
      <c r="B9" s="161" t="s">
        <v>14</v>
      </c>
      <c r="C9" s="50">
        <v>4</v>
      </c>
      <c r="D9" s="40">
        <v>6</v>
      </c>
      <c r="E9" s="40"/>
      <c r="F9" s="40">
        <v>8</v>
      </c>
      <c r="G9" s="40">
        <v>7</v>
      </c>
      <c r="H9" s="40">
        <v>15</v>
      </c>
      <c r="I9" s="40">
        <v>5</v>
      </c>
      <c r="J9" s="40">
        <v>12</v>
      </c>
      <c r="K9" s="40">
        <v>9</v>
      </c>
      <c r="L9" s="40">
        <v>41</v>
      </c>
      <c r="M9" s="40">
        <v>30</v>
      </c>
      <c r="N9" s="40">
        <v>18</v>
      </c>
      <c r="O9" s="51">
        <f>SUM(C9:N9)</f>
        <v>155</v>
      </c>
      <c r="P9" s="161" t="s">
        <v>13</v>
      </c>
    </row>
    <row r="10" spans="1:16" ht="15.75" x14ac:dyDescent="0.25">
      <c r="A10" s="164" t="s">
        <v>15</v>
      </c>
      <c r="B10" s="161" t="s">
        <v>16</v>
      </c>
      <c r="C10" s="50"/>
      <c r="D10" s="40"/>
      <c r="E10" s="40"/>
      <c r="F10" s="40"/>
      <c r="G10" s="40"/>
      <c r="H10" s="40">
        <v>1</v>
      </c>
      <c r="I10" s="40"/>
      <c r="J10" s="40"/>
      <c r="K10" s="40"/>
      <c r="L10" s="40"/>
      <c r="M10" s="40"/>
      <c r="N10" s="40">
        <v>1</v>
      </c>
      <c r="O10" s="51">
        <f>SUM(C10:N10)</f>
        <v>2</v>
      </c>
      <c r="P10" s="161" t="s">
        <v>15</v>
      </c>
    </row>
    <row r="11" spans="1:16" ht="15.75" x14ac:dyDescent="0.25">
      <c r="A11" s="164" t="s">
        <v>56</v>
      </c>
      <c r="B11" s="161" t="s">
        <v>18</v>
      </c>
      <c r="C11" s="50">
        <v>4</v>
      </c>
      <c r="D11" s="40"/>
      <c r="E11" s="40"/>
      <c r="F11" s="40"/>
      <c r="G11" s="40"/>
      <c r="H11" s="40"/>
      <c r="I11" s="40">
        <v>1</v>
      </c>
      <c r="J11" s="40">
        <v>10</v>
      </c>
      <c r="K11" s="40">
        <v>7</v>
      </c>
      <c r="L11" s="40">
        <v>1</v>
      </c>
      <c r="M11" s="40">
        <v>2</v>
      </c>
      <c r="N11" s="40">
        <v>3</v>
      </c>
      <c r="O11" s="51">
        <f t="shared" ref="O11:O20" si="0">SUM(C11:N11)</f>
        <v>28</v>
      </c>
      <c r="P11" s="161" t="s">
        <v>56</v>
      </c>
    </row>
    <row r="12" spans="1:16" ht="15.75" x14ac:dyDescent="0.25">
      <c r="A12" s="164" t="s">
        <v>141</v>
      </c>
      <c r="B12" s="161" t="s">
        <v>142</v>
      </c>
      <c r="C12" s="50"/>
      <c r="D12" s="40"/>
      <c r="E12" s="40"/>
      <c r="F12" s="40"/>
      <c r="G12" s="40"/>
      <c r="H12" s="40"/>
      <c r="I12" s="40"/>
      <c r="J12" s="40">
        <v>6</v>
      </c>
      <c r="K12" s="40"/>
      <c r="L12" s="40"/>
      <c r="M12" s="40"/>
      <c r="N12" s="40"/>
      <c r="O12" s="51">
        <f>SUM(C12:N12)</f>
        <v>6</v>
      </c>
      <c r="P12" s="161" t="s">
        <v>141</v>
      </c>
    </row>
    <row r="13" spans="1:16" ht="15.75" x14ac:dyDescent="0.25">
      <c r="A13" s="164" t="s">
        <v>19</v>
      </c>
      <c r="B13" s="161" t="s">
        <v>20</v>
      </c>
      <c r="C13" s="50"/>
      <c r="D13" s="40">
        <v>2</v>
      </c>
      <c r="E13" s="40"/>
      <c r="F13" s="40"/>
      <c r="G13" s="40">
        <v>8</v>
      </c>
      <c r="H13" s="40">
        <v>2</v>
      </c>
      <c r="I13" s="174">
        <v>5</v>
      </c>
      <c r="J13" s="40">
        <v>6</v>
      </c>
      <c r="K13" s="40">
        <v>4</v>
      </c>
      <c r="L13" s="40"/>
      <c r="M13" s="40">
        <v>7</v>
      </c>
      <c r="N13" s="40">
        <v>6</v>
      </c>
      <c r="O13" s="51">
        <f t="shared" si="0"/>
        <v>40</v>
      </c>
      <c r="P13" s="161" t="s">
        <v>19</v>
      </c>
    </row>
    <row r="14" spans="1:16" ht="15.75" x14ac:dyDescent="0.25">
      <c r="A14" s="164" t="s">
        <v>21</v>
      </c>
      <c r="B14" s="161" t="s">
        <v>22</v>
      </c>
      <c r="C14" s="50">
        <v>17</v>
      </c>
      <c r="D14" s="40">
        <v>15</v>
      </c>
      <c r="E14" s="40">
        <v>2</v>
      </c>
      <c r="F14" s="40">
        <v>11</v>
      </c>
      <c r="G14" s="40">
        <v>14</v>
      </c>
      <c r="H14" s="40">
        <v>6</v>
      </c>
      <c r="I14" s="40">
        <v>5</v>
      </c>
      <c r="J14" s="40">
        <v>4</v>
      </c>
      <c r="K14" s="40">
        <v>15</v>
      </c>
      <c r="L14" s="40">
        <v>9</v>
      </c>
      <c r="M14" s="40">
        <v>15</v>
      </c>
      <c r="N14" s="40">
        <v>8</v>
      </c>
      <c r="O14" s="51">
        <f t="shared" si="0"/>
        <v>121</v>
      </c>
      <c r="P14" s="161" t="s">
        <v>21</v>
      </c>
    </row>
    <row r="15" spans="1:16" ht="15.75" x14ac:dyDescent="0.25">
      <c r="A15" s="164" t="s">
        <v>23</v>
      </c>
      <c r="B15" s="161" t="s">
        <v>24</v>
      </c>
      <c r="C15" s="50">
        <v>1</v>
      </c>
      <c r="D15" s="40"/>
      <c r="E15" s="40"/>
      <c r="F15" s="40"/>
      <c r="G15" s="40">
        <v>1</v>
      </c>
      <c r="H15" s="40"/>
      <c r="J15" s="40"/>
      <c r="K15" s="40"/>
      <c r="L15" s="40">
        <v>4</v>
      </c>
      <c r="M15" s="40"/>
      <c r="N15" s="40">
        <v>1</v>
      </c>
      <c r="O15" s="51">
        <f t="shared" si="0"/>
        <v>7</v>
      </c>
      <c r="P15" s="161" t="s">
        <v>23</v>
      </c>
    </row>
    <row r="16" spans="1:16" ht="15.75" x14ac:dyDescent="0.25">
      <c r="A16" s="164" t="s">
        <v>25</v>
      </c>
      <c r="B16" s="161" t="s">
        <v>26</v>
      </c>
      <c r="C16" s="50"/>
      <c r="D16" s="40"/>
      <c r="E16" s="40"/>
      <c r="F16" s="40"/>
      <c r="G16" s="40"/>
      <c r="H16" s="40"/>
      <c r="I16" s="181"/>
      <c r="J16" s="40"/>
      <c r="K16" s="40"/>
      <c r="L16" s="40">
        <v>2</v>
      </c>
      <c r="M16" s="40"/>
      <c r="N16" s="40">
        <v>12</v>
      </c>
      <c r="O16" s="51">
        <f>SUM(C16:N16)</f>
        <v>14</v>
      </c>
      <c r="P16" s="161" t="s">
        <v>25</v>
      </c>
    </row>
    <row r="17" spans="1:16" ht="15.75" x14ac:dyDescent="0.25">
      <c r="A17" s="164" t="s">
        <v>31</v>
      </c>
      <c r="B17" s="161" t="s">
        <v>32</v>
      </c>
      <c r="C17" s="50">
        <v>10</v>
      </c>
      <c r="D17" s="40"/>
      <c r="E17" s="40">
        <v>10</v>
      </c>
      <c r="F17" s="40"/>
      <c r="G17" s="40">
        <v>1</v>
      </c>
      <c r="H17" s="40">
        <v>7</v>
      </c>
      <c r="I17" s="174">
        <v>14</v>
      </c>
      <c r="J17" s="40">
        <v>1</v>
      </c>
      <c r="K17" s="40">
        <v>3</v>
      </c>
      <c r="L17" s="40">
        <v>9</v>
      </c>
      <c r="M17" s="40">
        <v>8</v>
      </c>
      <c r="N17" s="40">
        <v>11</v>
      </c>
      <c r="O17" s="51">
        <f t="shared" si="0"/>
        <v>74</v>
      </c>
      <c r="P17" s="161" t="s">
        <v>31</v>
      </c>
    </row>
    <row r="18" spans="1:16" ht="15.75" x14ac:dyDescent="0.25">
      <c r="A18" s="164" t="s">
        <v>109</v>
      </c>
      <c r="B18" s="161" t="s">
        <v>110</v>
      </c>
      <c r="C18" s="50"/>
      <c r="D18" s="40">
        <v>5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51">
        <f t="shared" si="0"/>
        <v>5</v>
      </c>
      <c r="P18" s="161" t="s">
        <v>109</v>
      </c>
    </row>
    <row r="19" spans="1:16" ht="15.75" x14ac:dyDescent="0.25">
      <c r="A19" s="164" t="s">
        <v>35</v>
      </c>
      <c r="B19" s="161" t="s">
        <v>36</v>
      </c>
      <c r="C19" s="50"/>
      <c r="D19" s="40"/>
      <c r="E19" s="40"/>
      <c r="F19" s="40"/>
      <c r="G19" s="40"/>
      <c r="H19" s="40">
        <v>1</v>
      </c>
      <c r="I19" s="40"/>
      <c r="J19" s="40"/>
      <c r="K19" s="40"/>
      <c r="L19" s="40"/>
      <c r="M19" s="40">
        <v>1</v>
      </c>
      <c r="N19" s="40">
        <v>1</v>
      </c>
      <c r="O19" s="51">
        <f t="shared" si="0"/>
        <v>3</v>
      </c>
      <c r="P19" s="161" t="s">
        <v>35</v>
      </c>
    </row>
    <row r="20" spans="1:16" ht="15.75" x14ac:dyDescent="0.25">
      <c r="A20" s="164" t="s">
        <v>37</v>
      </c>
      <c r="B20" s="161" t="s">
        <v>38</v>
      </c>
      <c r="C20" s="50">
        <v>5</v>
      </c>
      <c r="D20" s="40">
        <v>3</v>
      </c>
      <c r="E20" s="40">
        <v>5</v>
      </c>
      <c r="F20" s="40">
        <v>7</v>
      </c>
      <c r="G20" s="40">
        <v>1</v>
      </c>
      <c r="H20" s="40">
        <v>2</v>
      </c>
      <c r="I20" s="40">
        <v>4</v>
      </c>
      <c r="J20" s="40">
        <v>1</v>
      </c>
      <c r="K20" s="40">
        <v>7</v>
      </c>
      <c r="L20" s="40">
        <v>3</v>
      </c>
      <c r="M20" s="40">
        <v>5</v>
      </c>
      <c r="N20" s="40">
        <v>8</v>
      </c>
      <c r="O20" s="51">
        <f t="shared" si="0"/>
        <v>51</v>
      </c>
      <c r="P20" s="161" t="s">
        <v>37</v>
      </c>
    </row>
    <row r="21" spans="1:16" ht="15.75" x14ac:dyDescent="0.25">
      <c r="A21" s="175" t="s">
        <v>39</v>
      </c>
      <c r="B21" s="166" t="s">
        <v>40</v>
      </c>
      <c r="C21" s="149"/>
      <c r="D21" s="150">
        <v>3</v>
      </c>
      <c r="E21" s="150">
        <v>4</v>
      </c>
      <c r="F21" s="150"/>
      <c r="G21" s="150"/>
      <c r="H21" s="150"/>
      <c r="I21" s="150">
        <v>1</v>
      </c>
      <c r="J21" s="150">
        <v>1</v>
      </c>
      <c r="K21" s="150"/>
      <c r="L21" s="150">
        <v>3</v>
      </c>
      <c r="M21" s="150">
        <v>1</v>
      </c>
      <c r="N21" s="150">
        <v>9</v>
      </c>
      <c r="O21" s="151">
        <f>SUM(C21:N21)</f>
        <v>22</v>
      </c>
      <c r="P21" s="166" t="s">
        <v>39</v>
      </c>
    </row>
    <row r="22" spans="1:16" ht="16.5" thickBot="1" x14ac:dyDescent="0.3">
      <c r="A22" s="165" t="s">
        <v>41</v>
      </c>
      <c r="B22" s="162" t="s">
        <v>42</v>
      </c>
      <c r="C22" s="52"/>
      <c r="D22" s="53"/>
      <c r="E22" s="53"/>
      <c r="F22" s="53"/>
      <c r="G22" s="53"/>
      <c r="H22" s="53"/>
      <c r="I22" s="53">
        <v>4</v>
      </c>
      <c r="J22" s="53"/>
      <c r="K22" s="53"/>
      <c r="L22" s="53"/>
      <c r="M22" s="53"/>
      <c r="N22" s="53"/>
      <c r="O22" s="54">
        <f>SUM(C22:N22)</f>
        <v>4</v>
      </c>
      <c r="P22" s="162" t="s">
        <v>41</v>
      </c>
    </row>
    <row r="23" spans="1:16" ht="16.5" thickBot="1" x14ac:dyDescent="0.3">
      <c r="A23" s="45" t="s">
        <v>3</v>
      </c>
      <c r="B23" s="45"/>
      <c r="C23" s="46">
        <f t="shared" ref="C23:I23" si="1">SUM(C7:C22)</f>
        <v>59</v>
      </c>
      <c r="D23" s="46">
        <f t="shared" si="1"/>
        <v>68</v>
      </c>
      <c r="E23" s="46">
        <f t="shared" si="1"/>
        <v>32</v>
      </c>
      <c r="F23" s="46">
        <f t="shared" si="1"/>
        <v>38</v>
      </c>
      <c r="G23" s="46">
        <f t="shared" si="1"/>
        <v>34</v>
      </c>
      <c r="H23" s="46">
        <f t="shared" si="1"/>
        <v>43</v>
      </c>
      <c r="I23" s="46">
        <f t="shared" si="1"/>
        <v>41</v>
      </c>
      <c r="J23" s="46">
        <f>SUM(J7:J21)</f>
        <v>83</v>
      </c>
      <c r="K23" s="46">
        <f>SUM(K7:K21)</f>
        <v>69</v>
      </c>
      <c r="L23" s="46">
        <f>SUM(L7:L21)</f>
        <v>81</v>
      </c>
      <c r="M23" s="46">
        <f>SUM(M7:M21)</f>
        <v>77</v>
      </c>
      <c r="N23" s="46">
        <f>SUM(N7:N21)</f>
        <v>114</v>
      </c>
      <c r="O23" s="46">
        <f>SUM(O7:O22)</f>
        <v>739</v>
      </c>
      <c r="P23" s="45" t="s">
        <v>3</v>
      </c>
    </row>
  </sheetData>
  <pageMargins left="0.7" right="0.7" top="0.75" bottom="0.75" header="0.3" footer="0.3"/>
  <pageSetup orientation="portrait" r:id="rId1"/>
  <ignoredErrors>
    <ignoredError sqref="L23:N23 J23:K23 C23:I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7" workbookViewId="0">
      <selection activeCell="P23" sqref="P23"/>
    </sheetView>
  </sheetViews>
  <sheetFormatPr defaultRowHeight="15" x14ac:dyDescent="0.25"/>
  <cols>
    <col min="1" max="1" width="23.42578125" customWidth="1"/>
    <col min="2" max="2" width="6.5703125" customWidth="1"/>
    <col min="3" max="3" width="11.7109375" customWidth="1"/>
    <col min="5" max="5" width="10.85546875" customWidth="1"/>
    <col min="6" max="6" width="8.85546875" customWidth="1"/>
    <col min="16" max="16" width="21.28515625" customWidth="1"/>
  </cols>
  <sheetData>
    <row r="1" spans="1:16" ht="28.5" x14ac:dyDescent="0.45">
      <c r="H1" s="177" t="s">
        <v>140</v>
      </c>
    </row>
    <row r="2" spans="1:16" ht="15.75" thickBot="1" x14ac:dyDescent="0.3"/>
    <row r="3" spans="1:16" ht="15.75" thickBot="1" x14ac:dyDescent="0.3">
      <c r="A3" s="34"/>
      <c r="B3" s="34"/>
      <c r="C3" s="55">
        <v>41183</v>
      </c>
      <c r="D3" s="55">
        <v>41214</v>
      </c>
      <c r="E3" s="55">
        <v>41253</v>
      </c>
      <c r="F3" s="55">
        <v>41275</v>
      </c>
      <c r="G3" s="55">
        <v>41306</v>
      </c>
      <c r="H3" s="55">
        <v>41334</v>
      </c>
      <c r="I3" s="55">
        <v>41365</v>
      </c>
      <c r="J3" s="55">
        <v>41395</v>
      </c>
      <c r="K3" s="55">
        <v>41426</v>
      </c>
      <c r="L3" s="55">
        <v>41456</v>
      </c>
      <c r="M3" s="55">
        <v>41487</v>
      </c>
      <c r="N3" s="55">
        <v>41518</v>
      </c>
      <c r="O3" s="55" t="s">
        <v>63</v>
      </c>
      <c r="P3" s="34"/>
    </row>
    <row r="4" spans="1:16" ht="15.75" x14ac:dyDescent="0.25">
      <c r="A4" s="161" t="s">
        <v>11</v>
      </c>
      <c r="B4" s="161" t="s">
        <v>12</v>
      </c>
      <c r="C4" s="50">
        <v>5</v>
      </c>
      <c r="D4" s="40">
        <v>21</v>
      </c>
      <c r="E4" s="40"/>
      <c r="F4" s="40"/>
      <c r="G4" s="40"/>
      <c r="H4" s="40">
        <v>9</v>
      </c>
      <c r="I4" s="40"/>
      <c r="J4" s="40">
        <v>15</v>
      </c>
      <c r="K4" s="40">
        <v>8</v>
      </c>
      <c r="L4" s="40">
        <v>2</v>
      </c>
      <c r="M4" s="40">
        <v>5</v>
      </c>
      <c r="N4" s="40">
        <v>17</v>
      </c>
      <c r="O4" s="51">
        <f t="shared" ref="O4:O14" si="0">SUM(C4:N4)</f>
        <v>82</v>
      </c>
      <c r="P4" s="161" t="s">
        <v>11</v>
      </c>
    </row>
    <row r="5" spans="1:16" ht="15.75" x14ac:dyDescent="0.25">
      <c r="A5" s="161" t="s">
        <v>13</v>
      </c>
      <c r="B5" s="161" t="s">
        <v>14</v>
      </c>
      <c r="C5" s="50"/>
      <c r="D5" s="40"/>
      <c r="E5" s="40"/>
      <c r="F5" s="40">
        <v>6</v>
      </c>
      <c r="G5" s="40"/>
      <c r="H5" s="40">
        <v>4</v>
      </c>
      <c r="I5" s="40">
        <v>3</v>
      </c>
      <c r="J5" s="40"/>
      <c r="K5" s="40"/>
      <c r="L5" s="40">
        <v>2</v>
      </c>
      <c r="M5" s="40">
        <v>7</v>
      </c>
      <c r="N5" s="40">
        <v>1</v>
      </c>
      <c r="O5" s="51">
        <f t="shared" si="0"/>
        <v>23</v>
      </c>
      <c r="P5" s="161" t="s">
        <v>13</v>
      </c>
    </row>
    <row r="6" spans="1:16" ht="24.75" customHeight="1" x14ac:dyDescent="0.25">
      <c r="A6" s="161" t="s">
        <v>15</v>
      </c>
      <c r="B6" s="161" t="s">
        <v>16</v>
      </c>
      <c r="C6" s="50"/>
      <c r="D6" s="40"/>
      <c r="E6" s="40"/>
      <c r="F6" s="40"/>
      <c r="G6" s="40"/>
      <c r="H6" s="40">
        <v>1</v>
      </c>
      <c r="I6" s="40"/>
      <c r="J6" s="40"/>
      <c r="K6" s="40"/>
      <c r="L6" s="40"/>
      <c r="M6" s="40"/>
      <c r="N6" s="40"/>
      <c r="O6" s="51">
        <f t="shared" si="0"/>
        <v>1</v>
      </c>
      <c r="P6" s="161" t="s">
        <v>15</v>
      </c>
    </row>
    <row r="7" spans="1:16" ht="24" customHeight="1" x14ac:dyDescent="0.25">
      <c r="A7" s="161" t="s">
        <v>17</v>
      </c>
      <c r="B7" s="161" t="s">
        <v>18</v>
      </c>
      <c r="C7" s="50"/>
      <c r="D7" s="40"/>
      <c r="E7" s="40"/>
      <c r="F7" s="40"/>
      <c r="G7" s="40"/>
      <c r="H7" s="40"/>
      <c r="I7" s="40">
        <v>1</v>
      </c>
      <c r="J7" s="40">
        <v>10</v>
      </c>
      <c r="K7" s="40">
        <v>7</v>
      </c>
      <c r="L7" s="40"/>
      <c r="M7" s="40"/>
      <c r="N7" s="40"/>
      <c r="O7" s="51">
        <f t="shared" si="0"/>
        <v>18</v>
      </c>
      <c r="P7" s="161" t="s">
        <v>17</v>
      </c>
    </row>
    <row r="8" spans="1:16" ht="27.75" customHeight="1" x14ac:dyDescent="0.25">
      <c r="A8" s="161" t="s">
        <v>141</v>
      </c>
      <c r="B8" s="161" t="s">
        <v>142</v>
      </c>
      <c r="C8" s="50"/>
      <c r="D8" s="40"/>
      <c r="E8" s="40"/>
      <c r="F8" s="40"/>
      <c r="G8" s="40"/>
      <c r="H8" s="40"/>
      <c r="I8" s="40"/>
      <c r="J8" s="40">
        <v>6</v>
      </c>
      <c r="K8" s="40"/>
      <c r="L8" s="40"/>
      <c r="M8" s="40"/>
      <c r="N8" s="40"/>
      <c r="O8" s="51">
        <f t="shared" si="0"/>
        <v>6</v>
      </c>
      <c r="P8" s="161" t="s">
        <v>141</v>
      </c>
    </row>
    <row r="9" spans="1:16" ht="24.75" customHeight="1" x14ac:dyDescent="0.25">
      <c r="A9" s="161" t="s">
        <v>19</v>
      </c>
      <c r="B9" s="161" t="s">
        <v>20</v>
      </c>
      <c r="C9" s="50"/>
      <c r="D9" s="40"/>
      <c r="E9" s="40"/>
      <c r="F9" s="40"/>
      <c r="G9" s="40">
        <v>5</v>
      </c>
      <c r="H9" s="40">
        <v>2</v>
      </c>
      <c r="I9" s="40"/>
      <c r="J9" s="40">
        <v>2</v>
      </c>
      <c r="K9" s="40"/>
      <c r="L9" s="40"/>
      <c r="M9" s="40"/>
      <c r="N9" s="40"/>
      <c r="O9" s="51">
        <f t="shared" si="0"/>
        <v>9</v>
      </c>
      <c r="P9" s="161" t="s">
        <v>19</v>
      </c>
    </row>
    <row r="10" spans="1:16" ht="23.25" customHeight="1" x14ac:dyDescent="0.25">
      <c r="A10" s="161" t="s">
        <v>23</v>
      </c>
      <c r="B10" s="161" t="s">
        <v>24</v>
      </c>
      <c r="C10" s="50"/>
      <c r="D10" s="40"/>
      <c r="E10" s="40"/>
      <c r="F10" s="40"/>
      <c r="G10" s="40">
        <v>1</v>
      </c>
      <c r="H10" s="40"/>
      <c r="I10" s="40"/>
      <c r="J10" s="40"/>
      <c r="K10" s="40"/>
      <c r="L10" s="40"/>
      <c r="M10" s="40"/>
      <c r="N10" s="40">
        <v>1</v>
      </c>
      <c r="O10" s="51">
        <f t="shared" si="0"/>
        <v>2</v>
      </c>
      <c r="P10" s="161" t="s">
        <v>23</v>
      </c>
    </row>
    <row r="11" spans="1:16" ht="23.25" customHeight="1" x14ac:dyDescent="0.25">
      <c r="A11" s="161" t="s">
        <v>25</v>
      </c>
      <c r="B11" s="161" t="s">
        <v>26</v>
      </c>
      <c r="C11" s="5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v>12</v>
      </c>
      <c r="O11" s="51">
        <f>SUM(C11:N11)</f>
        <v>12</v>
      </c>
      <c r="P11" s="161" t="s">
        <v>25</v>
      </c>
    </row>
    <row r="12" spans="1:16" ht="21" customHeight="1" x14ac:dyDescent="0.25">
      <c r="A12" s="161" t="s">
        <v>31</v>
      </c>
      <c r="B12" s="161" t="s">
        <v>32</v>
      </c>
      <c r="C12" s="50"/>
      <c r="D12" s="40"/>
      <c r="E12" s="40"/>
      <c r="F12" s="40"/>
      <c r="G12" s="40">
        <v>1</v>
      </c>
      <c r="H12" s="40">
        <v>3</v>
      </c>
      <c r="I12" s="40">
        <v>8</v>
      </c>
      <c r="J12" s="40"/>
      <c r="K12" s="40"/>
      <c r="L12" s="40">
        <v>3</v>
      </c>
      <c r="M12" s="40"/>
      <c r="N12" s="40">
        <v>5</v>
      </c>
      <c r="O12" s="51">
        <f t="shared" si="0"/>
        <v>20</v>
      </c>
      <c r="P12" s="161" t="s">
        <v>31</v>
      </c>
    </row>
    <row r="13" spans="1:16" ht="26.25" customHeight="1" x14ac:dyDescent="0.25">
      <c r="A13" s="161" t="s">
        <v>35</v>
      </c>
      <c r="B13" s="161" t="s">
        <v>36</v>
      </c>
      <c r="C13" s="50"/>
      <c r="D13" s="40"/>
      <c r="E13" s="40"/>
      <c r="F13" s="40"/>
      <c r="G13" s="40"/>
      <c r="H13" s="40">
        <v>1</v>
      </c>
      <c r="I13" s="40"/>
      <c r="J13" s="40"/>
      <c r="K13" s="40"/>
      <c r="L13" s="40"/>
      <c r="M13" s="40"/>
      <c r="N13" s="40"/>
      <c r="O13" s="51">
        <f t="shared" si="0"/>
        <v>1</v>
      </c>
      <c r="P13" s="161" t="s">
        <v>35</v>
      </c>
    </row>
    <row r="14" spans="1:16" ht="25.5" customHeight="1" thickBot="1" x14ac:dyDescent="0.3">
      <c r="A14" s="161" t="s">
        <v>37</v>
      </c>
      <c r="B14" s="161" t="s">
        <v>38</v>
      </c>
      <c r="C14" s="50"/>
      <c r="D14" s="40">
        <v>1</v>
      </c>
      <c r="E14" s="40"/>
      <c r="F14" s="40"/>
      <c r="G14" s="40"/>
      <c r="H14" s="40"/>
      <c r="I14" s="40">
        <v>3</v>
      </c>
      <c r="J14" s="40"/>
      <c r="K14" s="40">
        <v>4</v>
      </c>
      <c r="L14" s="40"/>
      <c r="M14" s="40"/>
      <c r="N14" s="40">
        <v>8</v>
      </c>
      <c r="O14" s="51">
        <f t="shared" si="0"/>
        <v>16</v>
      </c>
      <c r="P14" s="161" t="s">
        <v>37</v>
      </c>
    </row>
    <row r="15" spans="1:16" ht="21.75" customHeight="1" thickBot="1" x14ac:dyDescent="0.3">
      <c r="A15" s="45" t="s">
        <v>3</v>
      </c>
      <c r="B15" s="45"/>
      <c r="C15" s="46">
        <f t="shared" ref="C15:O15" si="1">SUM(C4:C14)</f>
        <v>5</v>
      </c>
      <c r="D15" s="46">
        <f t="shared" si="1"/>
        <v>22</v>
      </c>
      <c r="E15" s="46">
        <f t="shared" si="1"/>
        <v>0</v>
      </c>
      <c r="F15" s="46">
        <f t="shared" si="1"/>
        <v>6</v>
      </c>
      <c r="G15" s="46">
        <f t="shared" si="1"/>
        <v>7</v>
      </c>
      <c r="H15" s="46">
        <f t="shared" si="1"/>
        <v>20</v>
      </c>
      <c r="I15" s="46">
        <f t="shared" si="1"/>
        <v>15</v>
      </c>
      <c r="J15" s="46">
        <f t="shared" si="1"/>
        <v>33</v>
      </c>
      <c r="K15" s="46">
        <f t="shared" si="1"/>
        <v>19</v>
      </c>
      <c r="L15" s="46">
        <f t="shared" si="1"/>
        <v>7</v>
      </c>
      <c r="M15" s="46">
        <f t="shared" si="1"/>
        <v>12</v>
      </c>
      <c r="N15" s="46">
        <f t="shared" si="1"/>
        <v>44</v>
      </c>
      <c r="O15" s="46">
        <f t="shared" si="1"/>
        <v>190</v>
      </c>
      <c r="P15" s="45" t="s">
        <v>3</v>
      </c>
    </row>
    <row r="16" spans="1:16" ht="24" customHeight="1" x14ac:dyDescent="0.25"/>
    <row r="17" spans="1:16" ht="18.75" customHeight="1" x14ac:dyDescent="0.3">
      <c r="A17" s="178" t="s">
        <v>168</v>
      </c>
      <c r="B17" s="178"/>
      <c r="C17" s="178"/>
      <c r="D17" s="178"/>
      <c r="E17" s="178"/>
      <c r="F17" s="179"/>
      <c r="G17" s="179"/>
      <c r="H17" s="179"/>
    </row>
    <row r="18" spans="1:16" ht="15.75" customHeight="1" x14ac:dyDescent="0.25"/>
    <row r="19" spans="1:16" ht="23.25" customHeight="1" x14ac:dyDescent="0.45">
      <c r="H19" s="177" t="s">
        <v>102</v>
      </c>
    </row>
    <row r="20" spans="1:16" ht="15.75" thickBot="1" x14ac:dyDescent="0.3"/>
    <row r="21" spans="1:16" ht="15.75" thickBot="1" x14ac:dyDescent="0.3">
      <c r="A21" s="34"/>
      <c r="B21" s="34"/>
      <c r="C21" s="55">
        <v>41183</v>
      </c>
      <c r="D21" s="55">
        <v>41214</v>
      </c>
      <c r="E21" s="55">
        <v>41253</v>
      </c>
      <c r="F21" s="55">
        <v>41275</v>
      </c>
      <c r="G21" s="55">
        <v>41306</v>
      </c>
      <c r="H21" s="55">
        <v>41334</v>
      </c>
      <c r="I21" s="55">
        <v>41365</v>
      </c>
      <c r="J21" s="55">
        <v>41395</v>
      </c>
      <c r="K21" s="55">
        <v>41426</v>
      </c>
      <c r="L21" s="55">
        <v>41456</v>
      </c>
      <c r="M21" s="55">
        <v>41487</v>
      </c>
      <c r="N21" s="55">
        <v>41518</v>
      </c>
      <c r="O21" s="55" t="s">
        <v>63</v>
      </c>
      <c r="P21" s="34"/>
    </row>
    <row r="22" spans="1:16" ht="15.75" x14ac:dyDescent="0.25">
      <c r="A22" s="161" t="s">
        <v>11</v>
      </c>
      <c r="B22" s="161" t="s">
        <v>12</v>
      </c>
      <c r="C22" s="50">
        <v>9</v>
      </c>
      <c r="D22" s="40">
        <v>3</v>
      </c>
      <c r="E22" s="40">
        <v>4</v>
      </c>
      <c r="F22" s="40"/>
      <c r="G22" s="40"/>
      <c r="H22" s="40"/>
      <c r="I22" s="40">
        <v>2</v>
      </c>
      <c r="J22" s="40">
        <v>6</v>
      </c>
      <c r="K22" s="40"/>
      <c r="L22" s="40"/>
      <c r="M22" s="40"/>
      <c r="N22" s="40"/>
      <c r="O22" s="51">
        <f>SUM(C22:N22)</f>
        <v>24</v>
      </c>
      <c r="P22" s="161" t="s">
        <v>11</v>
      </c>
    </row>
    <row r="23" spans="1:16" ht="16.5" thickBot="1" x14ac:dyDescent="0.3">
      <c r="A23" s="161" t="s">
        <v>31</v>
      </c>
      <c r="B23" s="161" t="s">
        <v>32</v>
      </c>
      <c r="C23" s="50">
        <v>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51">
        <f>SUM(C23:N23)</f>
        <v>1</v>
      </c>
      <c r="P23" s="161" t="s">
        <v>31</v>
      </c>
    </row>
    <row r="24" spans="1:16" ht="16.5" thickBot="1" x14ac:dyDescent="0.3">
      <c r="A24" s="45" t="s">
        <v>3</v>
      </c>
      <c r="B24" s="45"/>
      <c r="C24" s="46">
        <f t="shared" ref="C24:O24" si="2">SUM(C22:C23)</f>
        <v>10</v>
      </c>
      <c r="D24" s="46">
        <f t="shared" si="2"/>
        <v>3</v>
      </c>
      <c r="E24" s="46">
        <f t="shared" si="2"/>
        <v>4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2</v>
      </c>
      <c r="J24" s="46">
        <f t="shared" si="2"/>
        <v>6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0</v>
      </c>
      <c r="O24" s="46">
        <f t="shared" si="2"/>
        <v>25</v>
      </c>
      <c r="P24" s="45" t="s">
        <v>3</v>
      </c>
    </row>
    <row r="26" spans="1:16" ht="18.75" x14ac:dyDescent="0.3">
      <c r="A26" s="178" t="s">
        <v>167</v>
      </c>
      <c r="B26" s="178"/>
      <c r="C26" s="178"/>
      <c r="D26" s="178"/>
      <c r="E26" s="178"/>
      <c r="F26" s="178"/>
      <c r="G26" s="178"/>
      <c r="H26" s="178"/>
    </row>
  </sheetData>
  <pageMargins left="0.7" right="0.7" top="0.75" bottom="0.75" header="0.3" footer="0.3"/>
  <pageSetup orientation="portrait" verticalDpi="599" r:id="rId1"/>
  <ignoredErrors>
    <ignoredError sqref="C15:N15 C24:N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4" zoomScaleNormal="100" workbookViewId="0">
      <selection activeCell="O20" sqref="O20"/>
    </sheetView>
  </sheetViews>
  <sheetFormatPr defaultRowHeight="15" x14ac:dyDescent="0.25"/>
  <cols>
    <col min="1" max="1" width="22.85546875" customWidth="1"/>
    <col min="2" max="2" width="6.5703125" customWidth="1"/>
    <col min="3" max="3" width="10.42578125" customWidth="1"/>
    <col min="4" max="4" width="11.85546875" customWidth="1"/>
    <col min="5" max="5" width="11.42578125" customWidth="1"/>
    <col min="15" max="15" width="13.140625" customWidth="1"/>
    <col min="16" max="16" width="21.7109375" customWidth="1"/>
  </cols>
  <sheetData>
    <row r="1" spans="1:16" ht="26.25" x14ac:dyDescent="0.4">
      <c r="H1" s="176" t="s">
        <v>102</v>
      </c>
    </row>
    <row r="2" spans="1:16" ht="15.75" thickBot="1" x14ac:dyDescent="0.3"/>
    <row r="3" spans="1:16" ht="16.5" customHeight="1" thickBot="1" x14ac:dyDescent="0.3">
      <c r="A3" s="34"/>
      <c r="B3" s="34"/>
      <c r="C3" s="55">
        <v>41183</v>
      </c>
      <c r="D3" s="55">
        <v>41214</v>
      </c>
      <c r="E3" s="55">
        <v>41253</v>
      </c>
      <c r="F3" s="55">
        <v>41275</v>
      </c>
      <c r="G3" s="55">
        <v>41306</v>
      </c>
      <c r="H3" s="55">
        <v>41334</v>
      </c>
      <c r="I3" s="55">
        <v>41365</v>
      </c>
      <c r="J3" s="55">
        <v>41395</v>
      </c>
      <c r="K3" s="55">
        <v>41426</v>
      </c>
      <c r="L3" s="55">
        <v>41456</v>
      </c>
      <c r="M3" s="55">
        <v>41487</v>
      </c>
      <c r="N3" s="55">
        <v>41518</v>
      </c>
      <c r="O3" s="55" t="s">
        <v>63</v>
      </c>
      <c r="P3" s="34"/>
    </row>
    <row r="4" spans="1:16" ht="26.25" customHeight="1" x14ac:dyDescent="0.25">
      <c r="A4" s="161" t="s">
        <v>11</v>
      </c>
      <c r="B4" s="161" t="s">
        <v>12</v>
      </c>
      <c r="C4" s="50"/>
      <c r="D4" s="40">
        <v>10</v>
      </c>
      <c r="E4" s="40">
        <v>6</v>
      </c>
      <c r="F4" s="40">
        <v>12</v>
      </c>
      <c r="G4" s="40"/>
      <c r="H4" s="40"/>
      <c r="I4" s="40"/>
      <c r="J4" s="40">
        <v>8</v>
      </c>
      <c r="K4" s="40">
        <v>7</v>
      </c>
      <c r="L4" s="40">
        <v>1</v>
      </c>
      <c r="M4" s="40">
        <v>3</v>
      </c>
      <c r="N4" s="40"/>
      <c r="O4" s="51">
        <f t="shared" ref="O4:O15" si="0">SUM(C4:N4)</f>
        <v>47</v>
      </c>
      <c r="P4" s="161" t="s">
        <v>11</v>
      </c>
    </row>
    <row r="5" spans="1:16" ht="27" customHeight="1" x14ac:dyDescent="0.25">
      <c r="A5" s="161" t="s">
        <v>13</v>
      </c>
      <c r="B5" s="161" t="s">
        <v>14</v>
      </c>
      <c r="C5" s="50">
        <v>3</v>
      </c>
      <c r="D5" s="40">
        <v>2</v>
      </c>
      <c r="E5" s="40"/>
      <c r="F5" s="40">
        <v>2</v>
      </c>
      <c r="G5" s="40">
        <v>4</v>
      </c>
      <c r="H5" s="40">
        <v>2</v>
      </c>
      <c r="I5" s="40"/>
      <c r="J5" s="40">
        <v>4</v>
      </c>
      <c r="K5" s="40">
        <v>1</v>
      </c>
      <c r="L5" s="40">
        <v>27</v>
      </c>
      <c r="M5" s="40">
        <v>10</v>
      </c>
      <c r="N5" s="40">
        <v>7</v>
      </c>
      <c r="O5" s="51">
        <f t="shared" si="0"/>
        <v>62</v>
      </c>
      <c r="P5" s="161" t="s">
        <v>13</v>
      </c>
    </row>
    <row r="6" spans="1:16" ht="27" customHeight="1" x14ac:dyDescent="0.25">
      <c r="A6" s="161" t="s">
        <v>15</v>
      </c>
      <c r="B6" s="161" t="s">
        <v>16</v>
      </c>
      <c r="C6" s="50"/>
      <c r="D6" s="40"/>
      <c r="E6" s="40"/>
      <c r="F6" s="40"/>
      <c r="G6" s="40"/>
      <c r="H6" s="40"/>
      <c r="I6" s="40"/>
      <c r="J6" s="40"/>
      <c r="K6" s="40"/>
      <c r="L6" s="40"/>
      <c r="M6" s="40"/>
      <c r="N6" s="40">
        <v>1</v>
      </c>
      <c r="O6" s="51">
        <f>SUM(C6:N6)</f>
        <v>1</v>
      </c>
      <c r="P6" s="161" t="s">
        <v>15</v>
      </c>
    </row>
    <row r="7" spans="1:16" ht="27" customHeight="1" x14ac:dyDescent="0.25">
      <c r="A7" s="161" t="s">
        <v>19</v>
      </c>
      <c r="B7" s="161" t="s">
        <v>20</v>
      </c>
      <c r="C7" s="50"/>
      <c r="D7" s="40"/>
      <c r="E7" s="40"/>
      <c r="F7" s="40"/>
      <c r="G7" s="40"/>
      <c r="H7" s="40"/>
      <c r="I7" s="40"/>
      <c r="J7" s="40"/>
      <c r="K7" s="40"/>
      <c r="L7" s="40"/>
      <c r="M7" s="40">
        <v>3</v>
      </c>
      <c r="N7" s="40">
        <v>6</v>
      </c>
      <c r="O7" s="51">
        <f t="shared" si="0"/>
        <v>9</v>
      </c>
      <c r="P7" s="161" t="s">
        <v>19</v>
      </c>
    </row>
    <row r="8" spans="1:16" ht="23.25" customHeight="1" x14ac:dyDescent="0.25">
      <c r="A8" s="161" t="s">
        <v>21</v>
      </c>
      <c r="B8" s="161" t="s">
        <v>22</v>
      </c>
      <c r="C8" s="50">
        <v>17</v>
      </c>
      <c r="D8" s="40">
        <v>15</v>
      </c>
      <c r="E8" s="40">
        <v>2</v>
      </c>
      <c r="F8" s="40">
        <v>11</v>
      </c>
      <c r="G8" s="40">
        <v>14</v>
      </c>
      <c r="H8" s="40">
        <v>6</v>
      </c>
      <c r="I8" s="40">
        <v>5</v>
      </c>
      <c r="J8" s="40">
        <v>4</v>
      </c>
      <c r="K8" s="40">
        <v>15</v>
      </c>
      <c r="L8" s="40">
        <v>9</v>
      </c>
      <c r="M8" s="40">
        <v>15</v>
      </c>
      <c r="N8" s="40">
        <v>8</v>
      </c>
      <c r="O8" s="51">
        <f t="shared" si="0"/>
        <v>121</v>
      </c>
      <c r="P8" s="161" t="s">
        <v>21</v>
      </c>
    </row>
    <row r="9" spans="1:16" ht="23.25" customHeight="1" x14ac:dyDescent="0.25">
      <c r="A9" s="161" t="s">
        <v>17</v>
      </c>
      <c r="B9" s="161" t="s">
        <v>18</v>
      </c>
      <c r="C9" s="50"/>
      <c r="D9" s="40"/>
      <c r="E9" s="40"/>
      <c r="F9" s="40"/>
      <c r="G9" s="40"/>
      <c r="H9" s="40"/>
      <c r="I9" s="40"/>
      <c r="J9" s="40"/>
      <c r="K9" s="40"/>
      <c r="L9" s="40"/>
      <c r="M9" s="40">
        <v>2</v>
      </c>
      <c r="N9" s="40"/>
      <c r="O9" s="51">
        <f t="shared" si="0"/>
        <v>2</v>
      </c>
      <c r="P9" s="161" t="s">
        <v>17</v>
      </c>
    </row>
    <row r="10" spans="1:16" ht="27" customHeight="1" x14ac:dyDescent="0.25">
      <c r="A10" s="161" t="s">
        <v>23</v>
      </c>
      <c r="B10" s="161" t="s">
        <v>24</v>
      </c>
      <c r="C10" s="50">
        <v>1</v>
      </c>
      <c r="D10" s="40"/>
      <c r="E10" s="40"/>
      <c r="F10" s="40"/>
      <c r="G10" s="40"/>
      <c r="H10" s="40"/>
      <c r="I10" s="40"/>
      <c r="J10" s="40"/>
      <c r="K10" s="40"/>
      <c r="L10" s="40">
        <v>4</v>
      </c>
      <c r="M10" s="40"/>
      <c r="N10" s="40"/>
      <c r="O10" s="51">
        <f t="shared" si="0"/>
        <v>5</v>
      </c>
      <c r="P10" s="161" t="s">
        <v>23</v>
      </c>
    </row>
    <row r="11" spans="1:16" ht="27" customHeight="1" x14ac:dyDescent="0.25">
      <c r="A11" s="161" t="s">
        <v>25</v>
      </c>
      <c r="B11" s="161" t="s">
        <v>26</v>
      </c>
      <c r="C11" s="50"/>
      <c r="D11" s="40"/>
      <c r="E11" s="40"/>
      <c r="F11" s="40"/>
      <c r="G11" s="40"/>
      <c r="H11" s="40"/>
      <c r="I11" s="40"/>
      <c r="J11" s="40"/>
      <c r="K11" s="40"/>
      <c r="L11" s="40">
        <v>2</v>
      </c>
      <c r="M11" s="40"/>
      <c r="N11" s="40"/>
      <c r="O11" s="51">
        <f t="shared" si="0"/>
        <v>2</v>
      </c>
      <c r="P11" s="161" t="s">
        <v>25</v>
      </c>
    </row>
    <row r="12" spans="1:16" ht="15.75" x14ac:dyDescent="0.25">
      <c r="A12" s="161" t="s">
        <v>31</v>
      </c>
      <c r="B12" s="161" t="s">
        <v>32</v>
      </c>
      <c r="C12" s="50">
        <v>5</v>
      </c>
      <c r="D12" s="40"/>
      <c r="E12" s="40">
        <v>4</v>
      </c>
      <c r="F12" s="40"/>
      <c r="G12" s="40"/>
      <c r="H12" s="40">
        <v>4</v>
      </c>
      <c r="I12" s="40">
        <v>1</v>
      </c>
      <c r="J12" s="40"/>
      <c r="K12" s="40">
        <v>2</v>
      </c>
      <c r="L12" s="40"/>
      <c r="M12" s="40"/>
      <c r="N12" s="40">
        <v>2</v>
      </c>
      <c r="O12" s="51">
        <f t="shared" si="0"/>
        <v>18</v>
      </c>
      <c r="P12" s="161" t="s">
        <v>31</v>
      </c>
    </row>
    <row r="13" spans="1:16" ht="15.75" x14ac:dyDescent="0.25">
      <c r="A13" s="161" t="s">
        <v>35</v>
      </c>
      <c r="B13" s="161" t="s">
        <v>36</v>
      </c>
      <c r="C13" s="50"/>
      <c r="D13" s="40"/>
      <c r="E13" s="40"/>
      <c r="F13" s="40"/>
      <c r="G13" s="40"/>
      <c r="H13" s="40"/>
      <c r="I13" s="40"/>
      <c r="J13" s="40"/>
      <c r="K13" s="40"/>
      <c r="L13" s="40"/>
      <c r="M13" s="40">
        <v>1</v>
      </c>
      <c r="N13" s="40"/>
      <c r="O13" s="51">
        <f t="shared" si="0"/>
        <v>1</v>
      </c>
      <c r="P13" s="161" t="s">
        <v>35</v>
      </c>
    </row>
    <row r="14" spans="1:16" ht="15.75" x14ac:dyDescent="0.25">
      <c r="A14" s="161" t="s">
        <v>37</v>
      </c>
      <c r="B14" s="161" t="s">
        <v>38</v>
      </c>
      <c r="C14" s="50">
        <v>5</v>
      </c>
      <c r="D14" s="40">
        <v>2</v>
      </c>
      <c r="E14" s="40">
        <v>5</v>
      </c>
      <c r="F14" s="40">
        <v>7</v>
      </c>
      <c r="G14" s="40">
        <v>1</v>
      </c>
      <c r="H14" s="40">
        <v>2</v>
      </c>
      <c r="I14" s="40">
        <v>1</v>
      </c>
      <c r="J14" s="40">
        <v>1</v>
      </c>
      <c r="K14" s="40">
        <v>3</v>
      </c>
      <c r="L14" s="40">
        <v>3</v>
      </c>
      <c r="M14" s="40">
        <v>5</v>
      </c>
      <c r="N14" s="40"/>
      <c r="O14" s="51">
        <f t="shared" si="0"/>
        <v>35</v>
      </c>
      <c r="P14" s="161" t="s">
        <v>37</v>
      </c>
    </row>
    <row r="15" spans="1:16" ht="16.5" thickBot="1" x14ac:dyDescent="0.3">
      <c r="A15" s="161" t="s">
        <v>39</v>
      </c>
      <c r="B15" s="161" t="s">
        <v>40</v>
      </c>
      <c r="C15" s="50"/>
      <c r="D15" s="40">
        <v>3</v>
      </c>
      <c r="E15" s="40">
        <v>3</v>
      </c>
      <c r="F15" s="40"/>
      <c r="G15" s="40"/>
      <c r="H15" s="40"/>
      <c r="I15" s="40">
        <v>1</v>
      </c>
      <c r="J15" s="40">
        <v>1</v>
      </c>
      <c r="K15" s="40"/>
      <c r="L15" s="40">
        <v>1</v>
      </c>
      <c r="M15" s="40">
        <v>1</v>
      </c>
      <c r="N15" s="40">
        <v>5</v>
      </c>
      <c r="O15" s="51">
        <f t="shared" si="0"/>
        <v>15</v>
      </c>
      <c r="P15" s="161" t="s">
        <v>39</v>
      </c>
    </row>
    <row r="16" spans="1:16" ht="16.5" thickBot="1" x14ac:dyDescent="0.3">
      <c r="A16" s="45" t="s">
        <v>3</v>
      </c>
      <c r="B16" s="45"/>
      <c r="C16" s="46">
        <f t="shared" ref="C16:N16" si="1">SUM(C4:C15)</f>
        <v>31</v>
      </c>
      <c r="D16" s="46">
        <f t="shared" si="1"/>
        <v>32</v>
      </c>
      <c r="E16" s="46">
        <f t="shared" si="1"/>
        <v>20</v>
      </c>
      <c r="F16" s="46">
        <f t="shared" si="1"/>
        <v>32</v>
      </c>
      <c r="G16" s="46">
        <f t="shared" si="1"/>
        <v>19</v>
      </c>
      <c r="H16" s="46">
        <f t="shared" si="1"/>
        <v>14</v>
      </c>
      <c r="I16" s="46">
        <f t="shared" si="1"/>
        <v>8</v>
      </c>
      <c r="J16" s="46">
        <f t="shared" si="1"/>
        <v>18</v>
      </c>
      <c r="K16" s="46">
        <f t="shared" si="1"/>
        <v>28</v>
      </c>
      <c r="L16" s="46">
        <f t="shared" si="1"/>
        <v>47</v>
      </c>
      <c r="M16" s="46">
        <f t="shared" si="1"/>
        <v>40</v>
      </c>
      <c r="N16" s="46">
        <f t="shared" si="1"/>
        <v>29</v>
      </c>
      <c r="O16" s="46">
        <f>SUM(O4:O15)</f>
        <v>318</v>
      </c>
      <c r="P16" s="45" t="s">
        <v>3</v>
      </c>
    </row>
    <row r="18" spans="1:16" ht="18.75" x14ac:dyDescent="0.3">
      <c r="A18" s="178" t="s">
        <v>171</v>
      </c>
      <c r="B18" s="178"/>
      <c r="C18" s="178"/>
      <c r="D18" s="178"/>
      <c r="E18" s="178"/>
      <c r="F18" s="178"/>
      <c r="G18" s="178"/>
      <c r="H18" s="179"/>
      <c r="I18" s="179"/>
    </row>
    <row r="20" spans="1:16" ht="28.5" x14ac:dyDescent="0.45">
      <c r="H20" s="177" t="s">
        <v>103</v>
      </c>
    </row>
    <row r="21" spans="1:16" ht="15.75" thickBot="1" x14ac:dyDescent="0.3"/>
    <row r="22" spans="1:16" ht="15.75" thickBot="1" x14ac:dyDescent="0.3">
      <c r="A22" s="34"/>
      <c r="B22" s="34"/>
      <c r="C22" s="55">
        <v>41183</v>
      </c>
      <c r="D22" s="55">
        <v>41214</v>
      </c>
      <c r="E22" s="55">
        <v>41253</v>
      </c>
      <c r="F22" s="55">
        <v>41275</v>
      </c>
      <c r="G22" s="55">
        <v>41306</v>
      </c>
      <c r="H22" s="55">
        <v>41334</v>
      </c>
      <c r="I22" s="55">
        <v>41365</v>
      </c>
      <c r="J22" s="55">
        <v>41395</v>
      </c>
      <c r="K22" s="55">
        <v>41426</v>
      </c>
      <c r="L22" s="55">
        <v>41456</v>
      </c>
      <c r="M22" s="55">
        <v>41487</v>
      </c>
      <c r="N22" s="55">
        <v>41518</v>
      </c>
      <c r="O22" s="55" t="s">
        <v>63</v>
      </c>
      <c r="P22" s="34"/>
    </row>
    <row r="23" spans="1:16" ht="15.75" x14ac:dyDescent="0.25">
      <c r="A23" s="161" t="s">
        <v>54</v>
      </c>
      <c r="B23" s="161" t="s">
        <v>10</v>
      </c>
      <c r="C23" s="5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>
        <v>8</v>
      </c>
      <c r="O23" s="51">
        <f>SUM(C23:N23)</f>
        <v>8</v>
      </c>
      <c r="P23" s="161" t="s">
        <v>54</v>
      </c>
    </row>
    <row r="24" spans="1:16" ht="15.75" x14ac:dyDescent="0.25">
      <c r="A24" s="161" t="s">
        <v>11</v>
      </c>
      <c r="B24" s="161" t="s">
        <v>12</v>
      </c>
      <c r="C24" s="50">
        <v>4</v>
      </c>
      <c r="D24" s="40"/>
      <c r="E24" s="40">
        <v>1</v>
      </c>
      <c r="F24" s="40"/>
      <c r="G24" s="40">
        <v>2</v>
      </c>
      <c r="H24" s="40"/>
      <c r="I24" s="40"/>
      <c r="J24" s="40">
        <v>13</v>
      </c>
      <c r="K24" s="40">
        <v>9</v>
      </c>
      <c r="L24" s="40">
        <v>6</v>
      </c>
      <c r="M24" s="40"/>
      <c r="N24" s="40">
        <v>8</v>
      </c>
      <c r="O24" s="51">
        <f t="shared" ref="O24:O30" si="2">SUM(C24:N24)</f>
        <v>43</v>
      </c>
      <c r="P24" s="161" t="s">
        <v>11</v>
      </c>
    </row>
    <row r="25" spans="1:16" ht="15.75" x14ac:dyDescent="0.25">
      <c r="A25" s="161" t="s">
        <v>13</v>
      </c>
      <c r="B25" s="161" t="s">
        <v>14</v>
      </c>
      <c r="C25" s="50">
        <v>1</v>
      </c>
      <c r="D25" s="40">
        <v>4</v>
      </c>
      <c r="E25" s="40"/>
      <c r="F25" s="40"/>
      <c r="G25" s="40">
        <v>3</v>
      </c>
      <c r="H25" s="40">
        <v>9</v>
      </c>
      <c r="I25" s="40">
        <v>2</v>
      </c>
      <c r="J25" s="40">
        <v>8</v>
      </c>
      <c r="K25" s="40">
        <v>8</v>
      </c>
      <c r="L25" s="40">
        <v>12</v>
      </c>
      <c r="M25" s="40">
        <v>13</v>
      </c>
      <c r="N25" s="40">
        <v>7</v>
      </c>
      <c r="O25" s="51">
        <f t="shared" si="2"/>
        <v>67</v>
      </c>
      <c r="P25" s="161" t="s">
        <v>13</v>
      </c>
    </row>
    <row r="26" spans="1:16" ht="15.75" x14ac:dyDescent="0.25">
      <c r="A26" s="161" t="s">
        <v>17</v>
      </c>
      <c r="B26" s="161" t="s">
        <v>18</v>
      </c>
      <c r="C26" s="50">
        <v>4</v>
      </c>
      <c r="D26" s="40"/>
      <c r="E26" s="40"/>
      <c r="F26" s="40"/>
      <c r="G26" s="40"/>
      <c r="H26" s="40"/>
      <c r="I26" s="40"/>
      <c r="J26" s="40"/>
      <c r="K26" s="40"/>
      <c r="L26" s="40">
        <v>1</v>
      </c>
      <c r="M26" s="40"/>
      <c r="N26" s="40">
        <v>3</v>
      </c>
      <c r="O26" s="51">
        <f t="shared" si="2"/>
        <v>8</v>
      </c>
      <c r="P26" s="161" t="s">
        <v>17</v>
      </c>
    </row>
    <row r="27" spans="1:16" ht="15.75" x14ac:dyDescent="0.25">
      <c r="A27" s="161" t="s">
        <v>19</v>
      </c>
      <c r="B27" s="161" t="s">
        <v>20</v>
      </c>
      <c r="C27" s="50"/>
      <c r="D27" s="40">
        <v>2</v>
      </c>
      <c r="E27" s="40"/>
      <c r="F27" s="40"/>
      <c r="G27" s="40">
        <v>3</v>
      </c>
      <c r="H27" s="40"/>
      <c r="I27" s="40">
        <v>3</v>
      </c>
      <c r="J27" s="40">
        <v>4</v>
      </c>
      <c r="K27" s="40">
        <v>4</v>
      </c>
      <c r="L27" s="40"/>
      <c r="M27" s="40">
        <v>4</v>
      </c>
      <c r="N27" s="40"/>
      <c r="O27" s="51">
        <f t="shared" si="2"/>
        <v>20</v>
      </c>
      <c r="P27" s="161" t="s">
        <v>19</v>
      </c>
    </row>
    <row r="28" spans="1:16" ht="15.75" x14ac:dyDescent="0.25">
      <c r="A28" s="161" t="s">
        <v>31</v>
      </c>
      <c r="B28" s="161" t="s">
        <v>32</v>
      </c>
      <c r="C28" s="50">
        <v>4</v>
      </c>
      <c r="D28" s="40"/>
      <c r="E28" s="40">
        <v>6</v>
      </c>
      <c r="F28" s="40"/>
      <c r="G28" s="40"/>
      <c r="H28" s="40"/>
      <c r="I28" s="40">
        <v>5</v>
      </c>
      <c r="J28" s="40">
        <v>1</v>
      </c>
      <c r="K28" s="40">
        <v>1</v>
      </c>
      <c r="L28" s="40">
        <v>6</v>
      </c>
      <c r="M28" s="40">
        <v>1</v>
      </c>
      <c r="N28" s="40"/>
      <c r="O28" s="51">
        <f t="shared" si="2"/>
        <v>24</v>
      </c>
      <c r="P28" s="161" t="s">
        <v>31</v>
      </c>
    </row>
    <row r="29" spans="1:16" ht="15.75" x14ac:dyDescent="0.25">
      <c r="A29" s="161" t="s">
        <v>39</v>
      </c>
      <c r="B29" s="161" t="s">
        <v>40</v>
      </c>
      <c r="C29" s="50"/>
      <c r="D29" s="40"/>
      <c r="E29" s="40">
        <v>1</v>
      </c>
      <c r="F29" s="40"/>
      <c r="G29" s="40"/>
      <c r="H29" s="40"/>
      <c r="I29" s="40"/>
      <c r="J29" s="40"/>
      <c r="K29" s="40"/>
      <c r="L29" s="40">
        <v>2</v>
      </c>
      <c r="M29" s="40"/>
      <c r="N29" s="40">
        <v>4</v>
      </c>
      <c r="O29" s="51">
        <f t="shared" si="2"/>
        <v>7</v>
      </c>
      <c r="P29" s="161" t="s">
        <v>39</v>
      </c>
    </row>
    <row r="30" spans="1:16" ht="16.5" thickBot="1" x14ac:dyDescent="0.3">
      <c r="A30" s="161" t="s">
        <v>41</v>
      </c>
      <c r="B30" s="161" t="s">
        <v>42</v>
      </c>
      <c r="C30" s="50"/>
      <c r="D30" s="40"/>
      <c r="E30" s="40"/>
      <c r="F30" s="40"/>
      <c r="G30" s="40"/>
      <c r="H30" s="40"/>
      <c r="I30" s="40">
        <v>4</v>
      </c>
      <c r="J30" s="40"/>
      <c r="K30" s="40"/>
      <c r="L30" s="40"/>
      <c r="M30" s="40"/>
      <c r="N30" s="40"/>
      <c r="O30" s="51">
        <f t="shared" si="2"/>
        <v>4</v>
      </c>
      <c r="P30" s="161" t="s">
        <v>41</v>
      </c>
    </row>
    <row r="31" spans="1:16" ht="16.5" thickBot="1" x14ac:dyDescent="0.3">
      <c r="A31" s="45" t="s">
        <v>3</v>
      </c>
      <c r="B31" s="45"/>
      <c r="C31" s="46">
        <f>SUM(C24:C30)</f>
        <v>13</v>
      </c>
      <c r="D31" s="46">
        <f>SUM(D24:D30)</f>
        <v>6</v>
      </c>
      <c r="E31" s="46">
        <f>SUM(E24:E30)</f>
        <v>8</v>
      </c>
      <c r="F31" s="46">
        <f>SUM(F24:F30)</f>
        <v>0</v>
      </c>
      <c r="G31" s="46">
        <f>SUM(G24:G30)</f>
        <v>8</v>
      </c>
      <c r="H31" s="46">
        <f>SUM(H24:H30)</f>
        <v>9</v>
      </c>
      <c r="I31" s="46">
        <f>SUM(I24:I30)</f>
        <v>14</v>
      </c>
      <c r="J31" s="46">
        <f>SUM(J24:J30)</f>
        <v>26</v>
      </c>
      <c r="K31" s="46">
        <f>SUM(K24:K30)</f>
        <v>22</v>
      </c>
      <c r="L31" s="46">
        <f>SUM(L24:L30)</f>
        <v>27</v>
      </c>
      <c r="M31" s="46">
        <f>SUM(M24:M30)</f>
        <v>18</v>
      </c>
      <c r="N31" s="46">
        <f>SUM(N23:N30)</f>
        <v>30</v>
      </c>
      <c r="O31" s="46">
        <f>SUM(O24:O30)</f>
        <v>173</v>
      </c>
      <c r="P31" s="45" t="s">
        <v>3</v>
      </c>
    </row>
  </sheetData>
  <pageMargins left="0.7" right="0.7" top="0.75" bottom="0.75" header="0.3" footer="0.3"/>
  <pageSetup orientation="portrait" verticalDpi="599" r:id="rId1"/>
  <ignoredErrors>
    <ignoredError sqref="C16:N16 C31:M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opLeftCell="A4" workbookViewId="0">
      <selection activeCell="N28" sqref="N28"/>
    </sheetView>
  </sheetViews>
  <sheetFormatPr defaultRowHeight="15" x14ac:dyDescent="0.25"/>
  <cols>
    <col min="1" max="1" width="23.42578125" customWidth="1"/>
    <col min="2" max="2" width="5.7109375" customWidth="1"/>
    <col min="15" max="15" width="12.85546875" customWidth="1"/>
    <col min="16" max="16" width="23.5703125" customWidth="1"/>
  </cols>
  <sheetData>
    <row r="2" spans="1:16" ht="27" x14ac:dyDescent="0.35">
      <c r="H2" s="72" t="s">
        <v>55</v>
      </c>
      <c r="I2" s="34"/>
      <c r="J2" s="34"/>
      <c r="K2" s="34"/>
    </row>
    <row r="3" spans="1:16" ht="15.75" x14ac:dyDescent="0.25">
      <c r="A3" s="9"/>
    </row>
    <row r="4" spans="1:16" ht="27" x14ac:dyDescent="0.35">
      <c r="H4" s="72" t="s">
        <v>6</v>
      </c>
      <c r="I4" s="34"/>
      <c r="J4" s="34"/>
    </row>
    <row r="5" spans="1:16" ht="15.75" thickBot="1" x14ac:dyDescent="0.3"/>
    <row r="6" spans="1:16" ht="16.5" thickBot="1" x14ac:dyDescent="0.3">
      <c r="A6" s="33"/>
      <c r="B6" s="32"/>
      <c r="C6" s="55">
        <v>41183</v>
      </c>
      <c r="D6" s="55">
        <v>41214</v>
      </c>
      <c r="E6" s="55">
        <v>41253</v>
      </c>
      <c r="F6" s="55">
        <v>41275</v>
      </c>
      <c r="G6" s="55">
        <v>41306</v>
      </c>
      <c r="H6" s="55">
        <v>41334</v>
      </c>
      <c r="I6" s="55">
        <v>41365</v>
      </c>
      <c r="J6" s="55">
        <v>41395</v>
      </c>
      <c r="K6" s="55">
        <v>41426</v>
      </c>
      <c r="L6" s="55">
        <v>41456</v>
      </c>
      <c r="M6" s="55">
        <v>41487</v>
      </c>
      <c r="N6" s="55">
        <v>41518</v>
      </c>
      <c r="O6" s="55" t="s">
        <v>3</v>
      </c>
      <c r="P6" s="31"/>
    </row>
    <row r="7" spans="1:16" ht="16.5" thickBot="1" x14ac:dyDescent="0.3">
      <c r="A7" s="56" t="s">
        <v>9</v>
      </c>
      <c r="B7" s="56" t="s">
        <v>10</v>
      </c>
      <c r="C7" s="47"/>
      <c r="D7" s="48"/>
      <c r="E7" s="48"/>
      <c r="F7" s="48">
        <v>1</v>
      </c>
      <c r="G7" s="48"/>
      <c r="H7" s="48"/>
      <c r="I7" s="48">
        <v>4</v>
      </c>
      <c r="J7" s="48"/>
      <c r="K7" s="48">
        <v>2</v>
      </c>
      <c r="L7" s="48"/>
      <c r="M7" s="48"/>
      <c r="N7" s="48"/>
      <c r="O7" s="49">
        <f t="shared" ref="O7:O25" si="0">SUM(C7:N7)</f>
        <v>7</v>
      </c>
      <c r="P7" s="56" t="s">
        <v>9</v>
      </c>
    </row>
    <row r="8" spans="1:16" ht="16.5" thickBot="1" x14ac:dyDescent="0.3">
      <c r="A8" s="56" t="s">
        <v>11</v>
      </c>
      <c r="B8" s="56" t="s">
        <v>12</v>
      </c>
      <c r="C8" s="50">
        <v>22</v>
      </c>
      <c r="D8" s="40">
        <v>18</v>
      </c>
      <c r="E8" s="40">
        <v>8</v>
      </c>
      <c r="F8" s="40">
        <v>4</v>
      </c>
      <c r="G8" s="40">
        <v>36</v>
      </c>
      <c r="H8" s="40">
        <v>18</v>
      </c>
      <c r="I8" s="40">
        <v>15</v>
      </c>
      <c r="J8" s="40">
        <v>16</v>
      </c>
      <c r="K8" s="40">
        <v>18</v>
      </c>
      <c r="L8" s="40">
        <v>23</v>
      </c>
      <c r="M8" s="40">
        <v>3</v>
      </c>
      <c r="N8" s="40">
        <v>9</v>
      </c>
      <c r="O8" s="51">
        <f t="shared" si="0"/>
        <v>190</v>
      </c>
      <c r="P8" s="56" t="s">
        <v>11</v>
      </c>
    </row>
    <row r="9" spans="1:16" ht="16.5" thickBot="1" x14ac:dyDescent="0.3">
      <c r="A9" s="56" t="s">
        <v>13</v>
      </c>
      <c r="B9" s="56" t="s">
        <v>14</v>
      </c>
      <c r="C9" s="50">
        <v>13</v>
      </c>
      <c r="D9" s="40">
        <v>11</v>
      </c>
      <c r="E9" s="40">
        <v>9</v>
      </c>
      <c r="F9" s="40">
        <v>26</v>
      </c>
      <c r="G9" s="40">
        <v>9</v>
      </c>
      <c r="H9" s="40">
        <v>22</v>
      </c>
      <c r="I9" s="40">
        <v>20</v>
      </c>
      <c r="J9" s="40">
        <v>8</v>
      </c>
      <c r="K9" s="40">
        <v>9</v>
      </c>
      <c r="L9" s="40">
        <v>10</v>
      </c>
      <c r="M9" s="40">
        <v>11</v>
      </c>
      <c r="N9" s="40">
        <v>16</v>
      </c>
      <c r="O9" s="51">
        <f t="shared" si="0"/>
        <v>164</v>
      </c>
      <c r="P9" s="56" t="s">
        <v>13</v>
      </c>
    </row>
    <row r="10" spans="1:16" ht="16.5" thickBot="1" x14ac:dyDescent="0.3">
      <c r="A10" s="56" t="s">
        <v>56</v>
      </c>
      <c r="B10" s="56" t="s">
        <v>18</v>
      </c>
      <c r="C10" s="50"/>
      <c r="D10" s="40"/>
      <c r="E10" s="40"/>
      <c r="F10" s="40"/>
      <c r="G10" s="40"/>
      <c r="H10" s="40"/>
      <c r="I10" s="40"/>
      <c r="J10" s="40">
        <v>5</v>
      </c>
      <c r="K10" s="40"/>
      <c r="L10" s="40"/>
      <c r="M10" s="40"/>
      <c r="N10" s="40">
        <v>3</v>
      </c>
      <c r="O10" s="51">
        <f t="shared" si="0"/>
        <v>8</v>
      </c>
      <c r="P10" s="56" t="s">
        <v>56</v>
      </c>
    </row>
    <row r="11" spans="1:16" ht="16.5" thickBot="1" x14ac:dyDescent="0.3">
      <c r="A11" s="56" t="s">
        <v>150</v>
      </c>
      <c r="B11" s="56" t="s">
        <v>151</v>
      </c>
      <c r="C11" s="5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v>1</v>
      </c>
      <c r="O11" s="51">
        <f>SUM(C11:N11)</f>
        <v>1</v>
      </c>
      <c r="P11" s="56" t="s">
        <v>150</v>
      </c>
    </row>
    <row r="12" spans="1:16" ht="16.5" thickBot="1" x14ac:dyDescent="0.3">
      <c r="A12" s="56" t="s">
        <v>19</v>
      </c>
      <c r="B12" s="56" t="s">
        <v>20</v>
      </c>
      <c r="C12" s="50"/>
      <c r="D12" s="40"/>
      <c r="E12" s="40">
        <v>2</v>
      </c>
      <c r="F12" s="40">
        <v>2</v>
      </c>
      <c r="G12" s="40"/>
      <c r="H12" s="40">
        <v>4</v>
      </c>
      <c r="I12" s="40"/>
      <c r="J12" s="40"/>
      <c r="K12" s="40"/>
      <c r="L12" s="40"/>
      <c r="M12" s="40"/>
      <c r="N12" s="40"/>
      <c r="O12" s="51">
        <f t="shared" si="0"/>
        <v>8</v>
      </c>
      <c r="P12" s="56" t="s">
        <v>19</v>
      </c>
    </row>
    <row r="13" spans="1:16" ht="16.5" thickBot="1" x14ac:dyDescent="0.3">
      <c r="A13" s="56" t="s">
        <v>23</v>
      </c>
      <c r="B13" s="56" t="s">
        <v>24</v>
      </c>
      <c r="C13" s="50">
        <v>1</v>
      </c>
      <c r="D13" s="40">
        <v>2</v>
      </c>
      <c r="E13" s="40"/>
      <c r="F13" s="40"/>
      <c r="G13" s="40">
        <v>15</v>
      </c>
      <c r="H13" s="40">
        <v>1</v>
      </c>
      <c r="I13" s="40">
        <v>1</v>
      </c>
      <c r="J13" s="40">
        <v>6</v>
      </c>
      <c r="K13" s="40">
        <v>4</v>
      </c>
      <c r="L13" s="40">
        <v>1</v>
      </c>
      <c r="M13" s="40"/>
      <c r="N13" s="40">
        <v>6</v>
      </c>
      <c r="O13" s="51">
        <f t="shared" si="0"/>
        <v>37</v>
      </c>
      <c r="P13" s="56" t="s">
        <v>23</v>
      </c>
    </row>
    <row r="14" spans="1:16" ht="16.5" thickBot="1" x14ac:dyDescent="0.3">
      <c r="A14" s="56" t="s">
        <v>25</v>
      </c>
      <c r="B14" s="56" t="s">
        <v>26</v>
      </c>
      <c r="C14" s="50"/>
      <c r="D14" s="40">
        <v>5</v>
      </c>
      <c r="E14" s="40"/>
      <c r="F14" s="40"/>
      <c r="G14" s="40">
        <v>1</v>
      </c>
      <c r="H14" s="40"/>
      <c r="I14" s="40"/>
      <c r="J14" s="40"/>
      <c r="K14" s="40"/>
      <c r="L14" s="40"/>
      <c r="M14" s="40"/>
      <c r="N14" s="40"/>
      <c r="O14" s="51">
        <f>SUM(C14:N14)</f>
        <v>6</v>
      </c>
      <c r="P14" s="56" t="s">
        <v>25</v>
      </c>
    </row>
    <row r="15" spans="1:16" ht="16.5" thickBot="1" x14ac:dyDescent="0.3">
      <c r="A15" s="56" t="s">
        <v>119</v>
      </c>
      <c r="B15" s="56" t="s">
        <v>120</v>
      </c>
      <c r="C15" s="50"/>
      <c r="D15" s="40"/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0"/>
      <c r="O15" s="51">
        <f>SUM(C15:N15)</f>
        <v>1</v>
      </c>
      <c r="P15" s="56" t="s">
        <v>119</v>
      </c>
    </row>
    <row r="16" spans="1:16" ht="16.5" thickBot="1" x14ac:dyDescent="0.3">
      <c r="A16" s="56" t="s">
        <v>29</v>
      </c>
      <c r="B16" s="56" t="s">
        <v>30</v>
      </c>
      <c r="C16" s="50"/>
      <c r="D16" s="40">
        <v>1</v>
      </c>
      <c r="E16" s="40"/>
      <c r="F16" s="40"/>
      <c r="G16" s="40"/>
      <c r="H16" s="40"/>
      <c r="I16" s="40"/>
      <c r="J16" s="40"/>
      <c r="K16" s="40"/>
      <c r="L16" s="40"/>
      <c r="M16" s="40">
        <v>2</v>
      </c>
      <c r="N16" s="40">
        <v>2</v>
      </c>
      <c r="O16" s="51">
        <f t="shared" si="0"/>
        <v>5</v>
      </c>
      <c r="P16" s="56" t="s">
        <v>29</v>
      </c>
    </row>
    <row r="17" spans="1:16" ht="16.5" thickBot="1" x14ac:dyDescent="0.3">
      <c r="A17" s="56" t="s">
        <v>31</v>
      </c>
      <c r="B17" s="56" t="s">
        <v>32</v>
      </c>
      <c r="C17" s="50">
        <v>10</v>
      </c>
      <c r="D17" s="40">
        <v>21</v>
      </c>
      <c r="E17" s="40">
        <v>8</v>
      </c>
      <c r="F17" s="40">
        <v>15</v>
      </c>
      <c r="G17" s="40">
        <v>8</v>
      </c>
      <c r="H17" s="40">
        <v>32</v>
      </c>
      <c r="I17" s="40">
        <v>28</v>
      </c>
      <c r="J17" s="40">
        <v>12</v>
      </c>
      <c r="K17" s="40">
        <v>5</v>
      </c>
      <c r="L17" s="40">
        <v>20</v>
      </c>
      <c r="M17" s="40">
        <v>21</v>
      </c>
      <c r="N17" s="40">
        <v>25</v>
      </c>
      <c r="O17" s="51">
        <f t="shared" si="0"/>
        <v>205</v>
      </c>
      <c r="P17" s="56" t="s">
        <v>31</v>
      </c>
    </row>
    <row r="18" spans="1:16" ht="16.5" thickBot="1" x14ac:dyDescent="0.3">
      <c r="A18" s="56" t="s">
        <v>33</v>
      </c>
      <c r="B18" s="56" t="s">
        <v>34</v>
      </c>
      <c r="C18" s="50"/>
      <c r="D18" s="40"/>
      <c r="E18" s="40">
        <v>7</v>
      </c>
      <c r="F18" s="40"/>
      <c r="G18" s="40">
        <v>1</v>
      </c>
      <c r="H18" s="40">
        <v>3</v>
      </c>
      <c r="I18" s="40"/>
      <c r="J18" s="40">
        <v>1</v>
      </c>
      <c r="K18" s="40"/>
      <c r="L18" s="40">
        <v>5</v>
      </c>
      <c r="M18" s="40">
        <v>1</v>
      </c>
      <c r="N18" s="40">
        <v>1</v>
      </c>
      <c r="O18" s="51">
        <f t="shared" si="0"/>
        <v>19</v>
      </c>
      <c r="P18" s="56" t="s">
        <v>33</v>
      </c>
    </row>
    <row r="19" spans="1:16" ht="16.5" thickBot="1" x14ac:dyDescent="0.3">
      <c r="A19" s="56" t="s">
        <v>121</v>
      </c>
      <c r="B19" s="56" t="s">
        <v>122</v>
      </c>
      <c r="C19" s="50"/>
      <c r="D19" s="40"/>
      <c r="E19" s="40"/>
      <c r="F19" s="40">
        <v>6</v>
      </c>
      <c r="G19" s="40"/>
      <c r="H19" s="40">
        <v>1</v>
      </c>
      <c r="I19" s="40"/>
      <c r="J19" s="40"/>
      <c r="K19" s="40"/>
      <c r="L19" s="40"/>
      <c r="M19" s="40"/>
      <c r="N19" s="40"/>
      <c r="O19" s="51">
        <f>SUM(C19:N19)</f>
        <v>7</v>
      </c>
      <c r="P19" s="56" t="s">
        <v>121</v>
      </c>
    </row>
    <row r="20" spans="1:16" ht="16.5" thickBot="1" x14ac:dyDescent="0.3">
      <c r="A20" s="56" t="s">
        <v>35</v>
      </c>
      <c r="B20" s="56" t="s">
        <v>36</v>
      </c>
      <c r="C20" s="50"/>
      <c r="D20" s="40"/>
      <c r="E20" s="40"/>
      <c r="F20" s="40"/>
      <c r="G20" s="40"/>
      <c r="H20" s="40">
        <v>2</v>
      </c>
      <c r="I20" s="40"/>
      <c r="J20" s="40"/>
      <c r="K20" s="40"/>
      <c r="L20" s="40">
        <v>1</v>
      </c>
      <c r="M20" s="40"/>
      <c r="N20" s="40"/>
      <c r="O20" s="51">
        <f>SUM(C20:N20)</f>
        <v>3</v>
      </c>
      <c r="P20" s="56" t="s">
        <v>35</v>
      </c>
    </row>
    <row r="21" spans="1:16" ht="16.5" thickBot="1" x14ac:dyDescent="0.3">
      <c r="A21" s="56" t="s">
        <v>107</v>
      </c>
      <c r="B21" s="56" t="s">
        <v>108</v>
      </c>
      <c r="C21" s="50"/>
      <c r="D21" s="40"/>
      <c r="E21" s="40"/>
      <c r="F21" s="40"/>
      <c r="G21" s="40"/>
      <c r="H21" s="40"/>
      <c r="I21" s="40"/>
      <c r="J21" s="40"/>
      <c r="K21" s="40">
        <v>4</v>
      </c>
      <c r="L21" s="40"/>
      <c r="M21" s="40"/>
      <c r="N21" s="40"/>
      <c r="O21" s="51">
        <f>SUM(C21:N21)</f>
        <v>4</v>
      </c>
      <c r="P21" s="56" t="s">
        <v>107</v>
      </c>
    </row>
    <row r="22" spans="1:16" ht="16.5" thickBot="1" x14ac:dyDescent="0.3">
      <c r="A22" s="56" t="s">
        <v>37</v>
      </c>
      <c r="B22" s="56" t="s">
        <v>38</v>
      </c>
      <c r="C22" s="50"/>
      <c r="D22" s="40">
        <v>1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1">
        <f>SUM(C22:N22)</f>
        <v>1</v>
      </c>
      <c r="P22" s="56" t="s">
        <v>37</v>
      </c>
    </row>
    <row r="23" spans="1:16" ht="16.5" thickBot="1" x14ac:dyDescent="0.3">
      <c r="A23" s="56" t="s">
        <v>39</v>
      </c>
      <c r="B23" s="56" t="s">
        <v>40</v>
      </c>
      <c r="C23" s="50"/>
      <c r="D23" s="40">
        <v>5</v>
      </c>
      <c r="E23" s="40">
        <v>6</v>
      </c>
      <c r="F23" s="40"/>
      <c r="G23" s="40">
        <v>12</v>
      </c>
      <c r="H23" s="40">
        <v>4</v>
      </c>
      <c r="I23" s="40">
        <v>4</v>
      </c>
      <c r="J23" s="40"/>
      <c r="K23" s="40"/>
      <c r="L23" s="40">
        <v>2</v>
      </c>
      <c r="M23" s="40">
        <v>4</v>
      </c>
      <c r="N23" s="40">
        <v>15</v>
      </c>
      <c r="O23" s="51">
        <f t="shared" si="0"/>
        <v>52</v>
      </c>
      <c r="P23" s="56" t="s">
        <v>39</v>
      </c>
    </row>
    <row r="24" spans="1:16" ht="16.5" thickBot="1" x14ac:dyDescent="0.3">
      <c r="A24" s="56" t="s">
        <v>134</v>
      </c>
      <c r="B24" s="56" t="s">
        <v>135</v>
      </c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>
        <v>2</v>
      </c>
      <c r="N24" s="150"/>
      <c r="O24" s="151">
        <f>SUM(C24:N24)</f>
        <v>2</v>
      </c>
      <c r="P24" s="56" t="s">
        <v>134</v>
      </c>
    </row>
    <row r="25" spans="1:16" ht="16.5" thickBot="1" x14ac:dyDescent="0.3">
      <c r="A25" s="56" t="s">
        <v>41</v>
      </c>
      <c r="B25" s="56" t="s">
        <v>42</v>
      </c>
      <c r="C25" s="149"/>
      <c r="D25" s="150"/>
      <c r="E25" s="150">
        <v>5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1">
        <f t="shared" si="0"/>
        <v>5</v>
      </c>
      <c r="P25" s="56" t="s">
        <v>41</v>
      </c>
    </row>
    <row r="26" spans="1:16" ht="16.5" thickBot="1" x14ac:dyDescent="0.3">
      <c r="A26" s="56" t="s">
        <v>43</v>
      </c>
      <c r="B26" s="56" t="s">
        <v>44</v>
      </c>
      <c r="C26" s="149"/>
      <c r="D26" s="150"/>
      <c r="E26" s="150"/>
      <c r="F26" s="150">
        <v>1</v>
      </c>
      <c r="G26" s="150"/>
      <c r="H26" s="150"/>
      <c r="I26" s="150"/>
      <c r="J26" s="150"/>
      <c r="K26" s="150"/>
      <c r="L26" s="150"/>
      <c r="M26" s="150"/>
      <c r="N26" s="150"/>
      <c r="O26" s="151">
        <f>SUM(C26:N26)</f>
        <v>1</v>
      </c>
      <c r="P26" s="56" t="s">
        <v>43</v>
      </c>
    </row>
    <row r="27" spans="1:16" ht="16.5" thickBot="1" x14ac:dyDescent="0.3">
      <c r="A27" s="56" t="s">
        <v>126</v>
      </c>
      <c r="B27" s="56" t="s">
        <v>127</v>
      </c>
      <c r="C27" s="52"/>
      <c r="D27" s="53"/>
      <c r="E27" s="53"/>
      <c r="F27" s="53"/>
      <c r="G27" s="53">
        <v>4</v>
      </c>
      <c r="H27" s="53"/>
      <c r="I27" s="53"/>
      <c r="J27" s="53"/>
      <c r="K27" s="53"/>
      <c r="L27" s="53"/>
      <c r="M27" s="53"/>
      <c r="N27" s="53"/>
      <c r="O27" s="54">
        <f>SUM(C27:N27)</f>
        <v>4</v>
      </c>
      <c r="P27" s="56" t="s">
        <v>126</v>
      </c>
    </row>
    <row r="28" spans="1:16" ht="16.5" thickBot="1" x14ac:dyDescent="0.3">
      <c r="A28" s="45" t="s">
        <v>3</v>
      </c>
      <c r="B28" s="45"/>
      <c r="C28" s="46">
        <f>SUM(C7:C27)</f>
        <v>46</v>
      </c>
      <c r="D28" s="46">
        <f>SUM(D7:D27)</f>
        <v>64</v>
      </c>
      <c r="E28" s="46">
        <v>45</v>
      </c>
      <c r="F28" s="46">
        <f t="shared" ref="F28:O28" si="1">SUM(F7:F27)</f>
        <v>56</v>
      </c>
      <c r="G28" s="46">
        <f t="shared" si="1"/>
        <v>86</v>
      </c>
      <c r="H28" s="46">
        <f t="shared" si="1"/>
        <v>87</v>
      </c>
      <c r="I28" s="46">
        <f t="shared" si="1"/>
        <v>72</v>
      </c>
      <c r="J28" s="46">
        <f t="shared" si="1"/>
        <v>48</v>
      </c>
      <c r="K28" s="46">
        <f t="shared" si="1"/>
        <v>42</v>
      </c>
      <c r="L28" s="46">
        <f t="shared" si="1"/>
        <v>62</v>
      </c>
      <c r="M28" s="46">
        <f t="shared" si="1"/>
        <v>44</v>
      </c>
      <c r="N28" s="46">
        <f t="shared" si="1"/>
        <v>78</v>
      </c>
      <c r="O28" s="46">
        <f t="shared" si="1"/>
        <v>730</v>
      </c>
      <c r="P28" s="45" t="s">
        <v>3</v>
      </c>
    </row>
  </sheetData>
  <pageMargins left="0.7" right="0.7" top="0.75" bottom="0.75" header="0.3" footer="0.3"/>
  <pageSetup orientation="portrait" r:id="rId1"/>
  <ignoredErrors>
    <ignoredError sqref="F28 C28:D28 G28:H28 I28:N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6" sqref="B16"/>
    </sheetView>
  </sheetViews>
  <sheetFormatPr defaultRowHeight="15" x14ac:dyDescent="0.25"/>
  <cols>
    <col min="1" max="1" width="20.140625" customWidth="1"/>
    <col min="2" max="2" width="6.140625" customWidth="1"/>
    <col min="15" max="15" width="14.5703125" customWidth="1"/>
    <col min="16" max="16" width="20.140625" customWidth="1"/>
  </cols>
  <sheetData>
    <row r="1" spans="1:16" ht="27" x14ac:dyDescent="0.35">
      <c r="H1" s="72" t="s">
        <v>2</v>
      </c>
      <c r="I1" s="72"/>
      <c r="J1" s="72"/>
    </row>
    <row r="3" spans="1:16" ht="27" x14ac:dyDescent="0.35">
      <c r="A3" s="9"/>
      <c r="G3" s="72" t="s">
        <v>57</v>
      </c>
      <c r="H3" s="34"/>
      <c r="I3" s="34"/>
      <c r="J3" s="34"/>
    </row>
    <row r="4" spans="1:16" ht="16.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16.5" thickBot="1" x14ac:dyDescent="0.3">
      <c r="A5" s="30"/>
      <c r="B5" s="28"/>
      <c r="C5" s="55">
        <v>41183</v>
      </c>
      <c r="D5" s="55">
        <v>41214</v>
      </c>
      <c r="E5" s="55">
        <v>41253</v>
      </c>
      <c r="F5" s="55">
        <v>41275</v>
      </c>
      <c r="G5" s="55">
        <v>41306</v>
      </c>
      <c r="H5" s="55">
        <v>41334</v>
      </c>
      <c r="I5" s="55">
        <v>41365</v>
      </c>
      <c r="J5" s="55">
        <v>41395</v>
      </c>
      <c r="K5" s="55">
        <v>41426</v>
      </c>
      <c r="L5" s="55">
        <v>41456</v>
      </c>
      <c r="M5" s="55">
        <v>41487</v>
      </c>
      <c r="N5" s="55">
        <v>41518</v>
      </c>
      <c r="O5" s="55" t="s">
        <v>3</v>
      </c>
      <c r="P5" s="29"/>
    </row>
    <row r="6" spans="1:16" ht="16.5" thickBot="1" x14ac:dyDescent="0.3">
      <c r="A6" s="56" t="s">
        <v>11</v>
      </c>
      <c r="B6" s="56" t="s">
        <v>12</v>
      </c>
      <c r="C6" s="47">
        <v>9</v>
      </c>
      <c r="D6" s="48">
        <v>24</v>
      </c>
      <c r="E6" s="48">
        <v>11</v>
      </c>
      <c r="F6" s="48">
        <v>8</v>
      </c>
      <c r="G6" s="48">
        <v>11</v>
      </c>
      <c r="H6" s="48">
        <v>13</v>
      </c>
      <c r="I6" s="48">
        <v>6</v>
      </c>
      <c r="J6" s="48">
        <v>7</v>
      </c>
      <c r="K6" s="48">
        <v>2</v>
      </c>
      <c r="L6" s="48">
        <v>6</v>
      </c>
      <c r="M6" s="48"/>
      <c r="N6" s="48">
        <v>20</v>
      </c>
      <c r="O6" s="49">
        <f t="shared" ref="O6:O13" si="0">SUM(C6:N6)</f>
        <v>117</v>
      </c>
      <c r="P6" s="56" t="s">
        <v>11</v>
      </c>
    </row>
    <row r="7" spans="1:16" ht="16.5" thickBot="1" x14ac:dyDescent="0.3">
      <c r="A7" s="56" t="s">
        <v>13</v>
      </c>
      <c r="B7" s="56" t="s">
        <v>14</v>
      </c>
      <c r="C7" s="50">
        <v>2</v>
      </c>
      <c r="D7" s="40">
        <v>4</v>
      </c>
      <c r="E7" s="40">
        <v>1</v>
      </c>
      <c r="F7" s="40">
        <v>2</v>
      </c>
      <c r="G7" s="40"/>
      <c r="H7" s="40">
        <v>7</v>
      </c>
      <c r="I7" s="40">
        <v>1</v>
      </c>
      <c r="J7" s="40">
        <v>3</v>
      </c>
      <c r="K7" s="40">
        <v>6</v>
      </c>
      <c r="L7" s="40">
        <v>9</v>
      </c>
      <c r="M7" s="40"/>
      <c r="N7" s="40"/>
      <c r="O7" s="51">
        <f t="shared" si="0"/>
        <v>35</v>
      </c>
      <c r="P7" s="56" t="s">
        <v>13</v>
      </c>
    </row>
    <row r="8" spans="1:16" ht="16.5" thickBot="1" x14ac:dyDescent="0.3">
      <c r="A8" s="56" t="s">
        <v>58</v>
      </c>
      <c r="B8" s="56" t="s">
        <v>18</v>
      </c>
      <c r="C8" s="50"/>
      <c r="D8" s="40"/>
      <c r="E8" s="40"/>
      <c r="F8" s="40"/>
      <c r="G8" s="40"/>
      <c r="H8" s="40"/>
      <c r="I8" s="40"/>
      <c r="J8" s="40"/>
      <c r="K8" s="40"/>
      <c r="L8" s="40"/>
      <c r="M8" s="40"/>
      <c r="N8" s="40">
        <v>2</v>
      </c>
      <c r="O8" s="51">
        <f t="shared" si="0"/>
        <v>2</v>
      </c>
      <c r="P8" s="56" t="s">
        <v>58</v>
      </c>
    </row>
    <row r="9" spans="1:16" ht="16.5" thickBot="1" x14ac:dyDescent="0.3">
      <c r="A9" s="56" t="s">
        <v>23</v>
      </c>
      <c r="B9" s="56" t="s">
        <v>24</v>
      </c>
      <c r="C9" s="50"/>
      <c r="D9" s="40"/>
      <c r="E9" s="40"/>
      <c r="F9" s="40"/>
      <c r="G9" s="40"/>
      <c r="H9" s="40"/>
      <c r="I9" s="40"/>
      <c r="J9" s="40">
        <v>1</v>
      </c>
      <c r="K9" s="40"/>
      <c r="L9" s="40"/>
      <c r="M9" s="40"/>
      <c r="N9" s="40"/>
      <c r="O9" s="51">
        <f t="shared" si="0"/>
        <v>1</v>
      </c>
      <c r="P9" s="56" t="s">
        <v>23</v>
      </c>
    </row>
    <row r="10" spans="1:16" ht="16.5" thickBot="1" x14ac:dyDescent="0.3">
      <c r="A10" s="56" t="s">
        <v>27</v>
      </c>
      <c r="B10" s="56" t="s">
        <v>28</v>
      </c>
      <c r="C10" s="50"/>
      <c r="D10" s="40"/>
      <c r="E10" s="40"/>
      <c r="F10" s="40"/>
      <c r="G10" s="40">
        <v>1</v>
      </c>
      <c r="H10" s="40"/>
      <c r="I10" s="40"/>
      <c r="J10" s="40"/>
      <c r="K10" s="40"/>
      <c r="L10" s="40"/>
      <c r="M10" s="40"/>
      <c r="N10" s="40"/>
      <c r="O10" s="51">
        <f>SUM(C10:N10)</f>
        <v>1</v>
      </c>
      <c r="P10" s="56" t="s">
        <v>27</v>
      </c>
    </row>
    <row r="11" spans="1:16" ht="16.5" thickBot="1" x14ac:dyDescent="0.3">
      <c r="A11" s="56" t="s">
        <v>31</v>
      </c>
      <c r="B11" s="56" t="s">
        <v>32</v>
      </c>
      <c r="C11" s="50">
        <v>5</v>
      </c>
      <c r="D11" s="40">
        <v>2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51">
        <f t="shared" si="0"/>
        <v>7</v>
      </c>
      <c r="P11" s="56" t="s">
        <v>31</v>
      </c>
    </row>
    <row r="12" spans="1:16" ht="16.5" thickBot="1" x14ac:dyDescent="0.3">
      <c r="A12" s="56" t="s">
        <v>37</v>
      </c>
      <c r="B12" s="56" t="s">
        <v>38</v>
      </c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>
        <v>1</v>
      </c>
      <c r="O12" s="151">
        <f>SUM(C12:N12)</f>
        <v>1</v>
      </c>
      <c r="P12" s="56" t="s">
        <v>37</v>
      </c>
    </row>
    <row r="13" spans="1:16" ht="16.5" thickBot="1" x14ac:dyDescent="0.3">
      <c r="A13" s="56" t="s">
        <v>39</v>
      </c>
      <c r="B13" s="56" t="s">
        <v>40</v>
      </c>
      <c r="C13" s="52"/>
      <c r="D13" s="53"/>
      <c r="E13" s="53"/>
      <c r="F13" s="53"/>
      <c r="G13" s="53"/>
      <c r="H13" s="53">
        <v>2</v>
      </c>
      <c r="I13" s="53"/>
      <c r="J13" s="53"/>
      <c r="K13" s="53"/>
      <c r="L13" s="53"/>
      <c r="M13" s="53">
        <v>1</v>
      </c>
      <c r="N13" s="53">
        <v>8</v>
      </c>
      <c r="O13" s="54">
        <f t="shared" si="0"/>
        <v>11</v>
      </c>
      <c r="P13" s="56" t="s">
        <v>39</v>
      </c>
    </row>
    <row r="14" spans="1:16" ht="16.5" thickBot="1" x14ac:dyDescent="0.3">
      <c r="A14" s="45" t="s">
        <v>3</v>
      </c>
      <c r="B14" s="45"/>
      <c r="C14" s="46">
        <f>SUM(C6:C13)</f>
        <v>16</v>
      </c>
      <c r="D14" s="46">
        <f>SUM(D6:D13)</f>
        <v>30</v>
      </c>
      <c r="E14" s="46">
        <f>SUM(E6:E13)</f>
        <v>12</v>
      </c>
      <c r="F14" s="46">
        <f>SUM(F6:F13)</f>
        <v>10</v>
      </c>
      <c r="G14" s="46">
        <v>12</v>
      </c>
      <c r="H14" s="46">
        <f t="shared" ref="H14:O14" si="1">SUM(H6:H13)</f>
        <v>22</v>
      </c>
      <c r="I14" s="46">
        <f t="shared" si="1"/>
        <v>7</v>
      </c>
      <c r="J14" s="46">
        <f t="shared" si="1"/>
        <v>11</v>
      </c>
      <c r="K14" s="46">
        <f t="shared" si="1"/>
        <v>8</v>
      </c>
      <c r="L14" s="46">
        <f t="shared" si="1"/>
        <v>15</v>
      </c>
      <c r="M14" s="46">
        <f t="shared" si="1"/>
        <v>1</v>
      </c>
      <c r="N14" s="46">
        <f t="shared" si="1"/>
        <v>31</v>
      </c>
      <c r="O14" s="46">
        <f t="shared" si="1"/>
        <v>175</v>
      </c>
      <c r="P14" s="45" t="s">
        <v>3</v>
      </c>
    </row>
  </sheetData>
  <pageMargins left="0.7" right="0.7" top="0.75" bottom="0.75" header="0.3" footer="0.3"/>
  <ignoredErrors>
    <ignoredError sqref="C14:E14 F14 H14:N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E6EE6BC727049B2D80A6BB8CBD328" ma:contentTypeVersion="1" ma:contentTypeDescription="Create a new document." ma:contentTypeScope="" ma:versionID="1be962cc9263aa160d9a92be56572c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F350D2-4B86-41D2-BD70-6EF80DF7355C}"/>
</file>

<file path=customXml/itemProps2.xml><?xml version="1.0" encoding="utf-8"?>
<ds:datastoreItem xmlns:ds="http://schemas.openxmlformats.org/officeDocument/2006/customXml" ds:itemID="{26D3087E-2870-4B07-A8CF-DA1F12C6D72B}"/>
</file>

<file path=customXml/itemProps3.xml><?xml version="1.0" encoding="utf-8"?>
<ds:datastoreItem xmlns:ds="http://schemas.openxmlformats.org/officeDocument/2006/customXml" ds:itemID="{39989774-8BA9-441D-94D7-FF366A3FE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Region Totals</vt:lpstr>
      <vt:lpstr>PA Total by Country</vt:lpstr>
      <vt:lpstr>Counties</vt:lpstr>
      <vt:lpstr>Region 1</vt:lpstr>
      <vt:lpstr>Region 2 Total</vt:lpstr>
      <vt:lpstr>Region 2 Harrisburg</vt:lpstr>
      <vt:lpstr>Region 2 Lancaster</vt:lpstr>
      <vt:lpstr>Region 3</vt:lpstr>
      <vt:lpstr>Region 4 Total</vt:lpstr>
      <vt:lpstr>Region 4 Allentown</vt:lpstr>
      <vt:lpstr>Region 4 Scranton</vt:lpstr>
      <vt:lpstr>Region 5</vt:lpstr>
      <vt:lpstr>VOLAG City Arrivals</vt:lpstr>
    </vt:vector>
  </TitlesOfParts>
  <Company>PA Department of Public Welfare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dpwuser</dc:creator>
  <cp:lastModifiedBy>dpwuser</cp:lastModifiedBy>
  <dcterms:created xsi:type="dcterms:W3CDTF">2012-11-16T20:36:02Z</dcterms:created>
  <dcterms:modified xsi:type="dcterms:W3CDTF">2013-11-05T20:16:00Z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0x010100D4FE6EE6BC727049B2D80A6BB8CBD328</vt:lpwstr>
  </property>
  <property fmtid="{D5CDD505-2E9C-101B-9397-08002B2CF9AE}" pid="3" name="Order">
    <vt:r8>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