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utcher\Desktop\RAPSNET Reports\"/>
    </mc:Choice>
  </mc:AlternateContent>
  <xr:revisionPtr revIDLastSave="0" documentId="13_ncr:1_{1358462C-E2C9-49EF-8BA1-CA9976F81A0A}" xr6:coauthVersionLast="46" xr6:coauthVersionMax="46" xr10:uidLastSave="{00000000-0000-0000-0000-000000000000}"/>
  <bookViews>
    <workbookView xWindow="-120" yWindow="-120" windowWidth="20730" windowHeight="11160" tabRatio="859" xr2:uid="{00000000-000D-0000-FFFF-FFFF00000000}"/>
  </bookViews>
  <sheets>
    <sheet name="Rpt Regions" sheetId="68" r:id="rId1"/>
    <sheet name="Rpt Counties" sheetId="69" r:id="rId2"/>
    <sheet name="Rpt Countries" sheetId="72" r:id="rId3"/>
    <sheet name="Rpt R1" sheetId="70" r:id="rId4"/>
    <sheet name="Rpt R2" sheetId="50" r:id="rId5"/>
    <sheet name="Rpt R3" sheetId="53" r:id="rId6"/>
    <sheet name="Rpt R4" sheetId="55" r:id="rId7"/>
    <sheet name="Rpt R5" sheetId="58" r:id="rId8"/>
    <sheet name="Master" sheetId="44" state="hidden" r:id="rId9"/>
    <sheet name="New City" sheetId="61" state="hidden" r:id="rId10"/>
    <sheet name="New Country &amp; Formatting" sheetId="62" state="hidden" r:id="rId11"/>
    <sheet name="Country Codes" sheetId="67" state="hidden" r:id="rId12"/>
  </sheets>
  <definedNames>
    <definedName name="_xlnm._FilterDatabase" localSheetId="8" hidden="1">Master!$A$1:$AC$600</definedName>
    <definedName name="_xlnm.Print_Titles" localSheetId="8">Master!#REF!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72" l="1"/>
  <c r="E69" i="58" l="1"/>
  <c r="F69" i="58"/>
  <c r="G69" i="58"/>
  <c r="H69" i="58"/>
  <c r="I69" i="58"/>
  <c r="J69" i="58"/>
  <c r="K69" i="58"/>
  <c r="L69" i="58"/>
  <c r="M69" i="58"/>
  <c r="N69" i="58"/>
  <c r="O69" i="58"/>
  <c r="D69" i="58"/>
  <c r="E69" i="55"/>
  <c r="F69" i="55"/>
  <c r="G69" i="55"/>
  <c r="H69" i="55"/>
  <c r="I69" i="55"/>
  <c r="J69" i="55"/>
  <c r="K69" i="55"/>
  <c r="L69" i="55"/>
  <c r="M69" i="55"/>
  <c r="N69" i="55"/>
  <c r="O69" i="55"/>
  <c r="D69" i="55"/>
  <c r="E69" i="53"/>
  <c r="F69" i="53"/>
  <c r="G69" i="53"/>
  <c r="H69" i="53"/>
  <c r="I69" i="53"/>
  <c r="J69" i="53"/>
  <c r="K69" i="53"/>
  <c r="L69" i="53"/>
  <c r="M69" i="53"/>
  <c r="N69" i="53"/>
  <c r="O69" i="53"/>
  <c r="D69" i="53"/>
  <c r="D71" i="50"/>
  <c r="E71" i="50"/>
  <c r="F71" i="50"/>
  <c r="H71" i="50"/>
  <c r="I71" i="50"/>
  <c r="J71" i="50"/>
  <c r="K71" i="50"/>
  <c r="L71" i="50"/>
  <c r="M71" i="50"/>
  <c r="N71" i="50"/>
  <c r="O71" i="50"/>
  <c r="E69" i="70"/>
  <c r="F69" i="70"/>
  <c r="G69" i="70"/>
  <c r="H69" i="70"/>
  <c r="I69" i="70"/>
  <c r="J69" i="70"/>
  <c r="K69" i="70"/>
  <c r="L69" i="70"/>
  <c r="M69" i="70"/>
  <c r="N69" i="70"/>
  <c r="O69" i="70"/>
  <c r="D69" i="70"/>
  <c r="P9" i="70"/>
  <c r="P10" i="70"/>
  <c r="P11" i="70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6" i="70"/>
  <c r="P37" i="70"/>
  <c r="P38" i="70"/>
  <c r="P39" i="70"/>
  <c r="P40" i="70"/>
  <c r="P41" i="70"/>
  <c r="P42" i="70"/>
  <c r="P43" i="70"/>
  <c r="P44" i="70"/>
  <c r="P45" i="70"/>
  <c r="P46" i="70"/>
  <c r="P47" i="70"/>
  <c r="P48" i="70"/>
  <c r="P49" i="70"/>
  <c r="P50" i="70"/>
  <c r="P51" i="70"/>
  <c r="P52" i="70"/>
  <c r="P53" i="70"/>
  <c r="P54" i="70"/>
  <c r="P55" i="70"/>
  <c r="P56" i="70"/>
  <c r="P57" i="70"/>
  <c r="P58" i="70"/>
  <c r="P59" i="70"/>
  <c r="P60" i="70"/>
  <c r="P61" i="70"/>
  <c r="P62" i="70"/>
  <c r="P63" i="70"/>
  <c r="P64" i="70"/>
  <c r="P6" i="70"/>
  <c r="P7" i="70"/>
  <c r="P8" i="70"/>
  <c r="P5" i="70"/>
  <c r="G71" i="50"/>
  <c r="P27" i="50"/>
  <c r="P23" i="50"/>
  <c r="P6" i="55" l="1"/>
  <c r="P7" i="55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5" i="55"/>
  <c r="P5" i="53"/>
  <c r="P6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4" i="50"/>
  <c r="P25" i="50"/>
  <c r="P26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53" i="50"/>
  <c r="P54" i="50"/>
  <c r="P55" i="50"/>
  <c r="P56" i="50"/>
  <c r="P57" i="50"/>
  <c r="P58" i="50"/>
  <c r="P59" i="50"/>
  <c r="P60" i="50"/>
  <c r="P61" i="50"/>
  <c r="P62" i="50"/>
  <c r="P63" i="50"/>
  <c r="P64" i="50"/>
  <c r="P65" i="50"/>
  <c r="P66" i="50"/>
  <c r="P67" i="50"/>
  <c r="P68" i="50"/>
  <c r="P69" i="50"/>
  <c r="P70" i="50"/>
  <c r="P5" i="50"/>
  <c r="P69" i="70"/>
  <c r="P5" i="58"/>
  <c r="P6" i="58"/>
  <c r="P7" i="58"/>
  <c r="P8" i="58"/>
  <c r="P9" i="58"/>
  <c r="P10" i="58"/>
  <c r="P11" i="58"/>
  <c r="P12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1" i="58"/>
  <c r="P62" i="58"/>
  <c r="P63" i="58"/>
  <c r="P64" i="58"/>
  <c r="P65" i="58"/>
  <c r="P66" i="58"/>
  <c r="P67" i="58"/>
  <c r="P68" i="58"/>
  <c r="P69" i="58"/>
  <c r="P6" i="53"/>
  <c r="P7" i="53"/>
  <c r="P8" i="53"/>
  <c r="P9" i="53"/>
  <c r="P10" i="53"/>
  <c r="P11" i="53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6" i="53"/>
  <c r="P67" i="53"/>
  <c r="P68" i="53"/>
  <c r="P69" i="53"/>
  <c r="G6" i="68"/>
  <c r="F6" i="68"/>
  <c r="E6" i="68"/>
  <c r="D6" i="68"/>
  <c r="C6" i="68"/>
  <c r="H6" i="68" s="1"/>
  <c r="P71" i="50" l="1"/>
  <c r="P71" i="72"/>
  <c r="P70" i="72"/>
  <c r="P6" i="72" l="1"/>
  <c r="P8" i="72"/>
  <c r="P9" i="72"/>
  <c r="P10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P50" i="72"/>
  <c r="P51" i="72"/>
  <c r="P52" i="72"/>
  <c r="P53" i="72"/>
  <c r="P54" i="72"/>
  <c r="P55" i="72"/>
  <c r="P56" i="72"/>
  <c r="P57" i="72"/>
  <c r="P58" i="72"/>
  <c r="P59" i="72"/>
  <c r="P60" i="72"/>
  <c r="P61" i="72"/>
  <c r="P62" i="72"/>
  <c r="P63" i="72"/>
  <c r="P64" i="72"/>
  <c r="P65" i="72"/>
  <c r="P66" i="72"/>
  <c r="P67" i="72"/>
  <c r="P68" i="72"/>
  <c r="P69" i="72"/>
  <c r="P5" i="72"/>
  <c r="D72" i="72"/>
  <c r="F72" i="72"/>
  <c r="G72" i="72"/>
  <c r="H72" i="72"/>
  <c r="I72" i="72"/>
  <c r="J72" i="72"/>
  <c r="K72" i="72"/>
  <c r="L72" i="72"/>
  <c r="M72" i="72"/>
  <c r="N72" i="72"/>
  <c r="O72" i="72"/>
  <c r="Q27" i="72"/>
  <c r="Q28" i="72"/>
  <c r="Q29" i="72"/>
  <c r="Q30" i="72"/>
  <c r="Q31" i="72"/>
  <c r="Q32" i="72"/>
  <c r="Q33" i="72"/>
  <c r="B28" i="72"/>
  <c r="C28" i="72"/>
  <c r="B29" i="72"/>
  <c r="C29" i="72"/>
  <c r="B30" i="72"/>
  <c r="C30" i="72"/>
  <c r="B31" i="72"/>
  <c r="C31" i="72"/>
  <c r="B32" i="72"/>
  <c r="C32" i="72"/>
  <c r="AP32" i="44"/>
  <c r="BJ32" i="44"/>
  <c r="AP29" i="44"/>
  <c r="BJ29" i="44"/>
  <c r="A3" i="62"/>
  <c r="B3" i="62"/>
  <c r="A4" i="62"/>
  <c r="B4" i="62"/>
  <c r="A5" i="62"/>
  <c r="B5" i="62"/>
  <c r="A6" i="62"/>
  <c r="B6" i="62"/>
  <c r="A7" i="62"/>
  <c r="B7" i="62"/>
  <c r="A8" i="62"/>
  <c r="B8" i="62"/>
  <c r="A9" i="62"/>
  <c r="B9" i="62"/>
  <c r="A10" i="62"/>
  <c r="B10" i="62"/>
  <c r="A11" i="62"/>
  <c r="B11" i="62"/>
  <c r="A12" i="62"/>
  <c r="B12" i="62"/>
  <c r="A13" i="62"/>
  <c r="B13" i="62"/>
  <c r="A14" i="62"/>
  <c r="B14" i="62"/>
  <c r="A15" i="62"/>
  <c r="B15" i="62"/>
  <c r="A16" i="62"/>
  <c r="B16" i="62"/>
  <c r="A17" i="62"/>
  <c r="B17" i="62"/>
  <c r="A18" i="62"/>
  <c r="B18" i="62"/>
  <c r="A19" i="62"/>
  <c r="B19" i="62"/>
  <c r="A20" i="62"/>
  <c r="B20" i="62"/>
  <c r="A21" i="62"/>
  <c r="B21" i="62"/>
  <c r="A22" i="62"/>
  <c r="B22" i="62"/>
  <c r="A23" i="62"/>
  <c r="B23" i="62"/>
  <c r="A24" i="62"/>
  <c r="B24" i="62"/>
  <c r="A25" i="62"/>
  <c r="B25" i="62"/>
  <c r="A26" i="62"/>
  <c r="B26" i="62"/>
  <c r="A27" i="62"/>
  <c r="B27" i="62"/>
  <c r="A28" i="62"/>
  <c r="B28" i="62"/>
  <c r="A29" i="62"/>
  <c r="B29" i="62"/>
  <c r="A30" i="62"/>
  <c r="B30" i="62"/>
  <c r="A31" i="62"/>
  <c r="B31" i="62"/>
  <c r="A32" i="62"/>
  <c r="B32" i="62"/>
  <c r="A33" i="62"/>
  <c r="B33" i="62"/>
  <c r="A34" i="62"/>
  <c r="B34" i="62"/>
  <c r="A35" i="62"/>
  <c r="B35" i="62"/>
  <c r="A36" i="62"/>
  <c r="B36" i="62"/>
  <c r="A37" i="62"/>
  <c r="B37" i="62"/>
  <c r="A38" i="62"/>
  <c r="B38" i="62"/>
  <c r="A39" i="62"/>
  <c r="B39" i="62"/>
  <c r="A40" i="62"/>
  <c r="B40" i="62"/>
  <c r="A41" i="62"/>
  <c r="B41" i="62"/>
  <c r="A42" i="62"/>
  <c r="B42" i="62"/>
  <c r="A43" i="62"/>
  <c r="B43" i="62"/>
  <c r="A44" i="62"/>
  <c r="B44" i="62"/>
  <c r="A45" i="62"/>
  <c r="B45" i="62"/>
  <c r="A46" i="62"/>
  <c r="B46" i="62"/>
  <c r="A47" i="62"/>
  <c r="B47" i="62"/>
  <c r="A48" i="62"/>
  <c r="B48" i="62"/>
  <c r="A49" i="62"/>
  <c r="B49" i="62"/>
  <c r="A50" i="62"/>
  <c r="B50" i="62"/>
  <c r="A51" i="62"/>
  <c r="B51" i="62"/>
  <c r="A52" i="62"/>
  <c r="B52" i="62"/>
  <c r="A53" i="62"/>
  <c r="B53" i="62"/>
  <c r="A54" i="62"/>
  <c r="B54" i="62"/>
  <c r="A55" i="62"/>
  <c r="B55" i="62"/>
  <c r="A56" i="62"/>
  <c r="B56" i="62"/>
  <c r="A57" i="62"/>
  <c r="B57" i="62"/>
  <c r="A58" i="62"/>
  <c r="B58" i="62"/>
  <c r="A59" i="62"/>
  <c r="B59" i="62"/>
  <c r="A60" i="62"/>
  <c r="B60" i="62"/>
  <c r="A61" i="62"/>
  <c r="B61" i="62"/>
  <c r="A62" i="62"/>
  <c r="B62" i="62"/>
  <c r="A63" i="62"/>
  <c r="B63" i="62"/>
  <c r="A64" i="62"/>
  <c r="B64" i="62"/>
  <c r="A65" i="62"/>
  <c r="B65" i="62"/>
  <c r="A66" i="62"/>
  <c r="B66" i="62"/>
  <c r="A67" i="62"/>
  <c r="B67" i="62"/>
  <c r="A68" i="62"/>
  <c r="B68" i="62"/>
  <c r="A69" i="62"/>
  <c r="B69" i="62"/>
  <c r="A70" i="62"/>
  <c r="B70" i="62"/>
  <c r="A71" i="62"/>
  <c r="B71" i="62"/>
  <c r="A72" i="62"/>
  <c r="B72" i="62"/>
  <c r="A73" i="62"/>
  <c r="B73" i="62"/>
  <c r="A74" i="62"/>
  <c r="B74" i="62"/>
  <c r="A75" i="62"/>
  <c r="B75" i="62"/>
  <c r="A76" i="62"/>
  <c r="B76" i="62"/>
  <c r="C6" i="62"/>
  <c r="P72" i="72" l="1"/>
  <c r="Q6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20" i="72"/>
  <c r="Q21" i="72"/>
  <c r="Q22" i="72"/>
  <c r="Q23" i="72"/>
  <c r="Q24" i="72"/>
  <c r="Q25" i="72"/>
  <c r="Q26" i="72"/>
  <c r="Q34" i="72"/>
  <c r="Q35" i="72"/>
  <c r="Q36" i="72"/>
  <c r="Q37" i="72"/>
  <c r="Q38" i="72"/>
  <c r="Q39" i="72"/>
  <c r="Q40" i="72"/>
  <c r="Q41" i="72"/>
  <c r="Q42" i="72"/>
  <c r="Q43" i="72"/>
  <c r="Q44" i="72"/>
  <c r="Q45" i="72"/>
  <c r="Q46" i="72"/>
  <c r="Q47" i="72"/>
  <c r="Q48" i="72"/>
  <c r="Q49" i="72"/>
  <c r="Q50" i="72"/>
  <c r="Q51" i="72"/>
  <c r="Q52" i="72"/>
  <c r="Q53" i="72"/>
  <c r="Q54" i="72"/>
  <c r="Q55" i="72"/>
  <c r="Q56" i="72"/>
  <c r="Q57" i="72"/>
  <c r="Q58" i="72"/>
  <c r="Q59" i="72"/>
  <c r="Q60" i="72"/>
  <c r="Q61" i="72"/>
  <c r="Q62" i="72"/>
  <c r="Q63" i="72"/>
  <c r="Q64" i="72"/>
  <c r="Q65" i="72"/>
  <c r="Q66" i="72"/>
  <c r="Q67" i="72"/>
  <c r="Q68" i="72"/>
  <c r="Q69" i="72"/>
  <c r="B6" i="72"/>
  <c r="C6" i="72"/>
  <c r="B8" i="72"/>
  <c r="C8" i="72"/>
  <c r="B9" i="72"/>
  <c r="C9" i="72"/>
  <c r="B10" i="72"/>
  <c r="C10" i="72"/>
  <c r="B11" i="72"/>
  <c r="C11" i="72"/>
  <c r="B12" i="72"/>
  <c r="C12" i="72"/>
  <c r="B13" i="72"/>
  <c r="C13" i="72"/>
  <c r="B14" i="72"/>
  <c r="C14" i="72"/>
  <c r="B15" i="72"/>
  <c r="C15" i="72"/>
  <c r="B16" i="72"/>
  <c r="C16" i="72"/>
  <c r="B17" i="72"/>
  <c r="C17" i="72"/>
  <c r="B18" i="72"/>
  <c r="C18" i="72"/>
  <c r="B19" i="72"/>
  <c r="C19" i="72"/>
  <c r="B20" i="72"/>
  <c r="C20" i="72"/>
  <c r="B21" i="72"/>
  <c r="C21" i="72"/>
  <c r="B22" i="72"/>
  <c r="C22" i="72"/>
  <c r="B23" i="72"/>
  <c r="C23" i="72"/>
  <c r="B24" i="72"/>
  <c r="C24" i="72"/>
  <c r="B25" i="72"/>
  <c r="C25" i="72"/>
  <c r="B26" i="72"/>
  <c r="C26" i="72"/>
  <c r="B27" i="72"/>
  <c r="C27" i="72"/>
  <c r="B33" i="72"/>
  <c r="C33" i="72"/>
  <c r="B34" i="72"/>
  <c r="C34" i="72"/>
  <c r="B35" i="72"/>
  <c r="C35" i="72"/>
  <c r="B36" i="72"/>
  <c r="C36" i="72"/>
  <c r="B37" i="72"/>
  <c r="C37" i="72"/>
  <c r="B38" i="72"/>
  <c r="C38" i="72"/>
  <c r="B39" i="72"/>
  <c r="C39" i="72"/>
  <c r="B40" i="72"/>
  <c r="C40" i="72"/>
  <c r="B41" i="72"/>
  <c r="C41" i="72"/>
  <c r="B42" i="72"/>
  <c r="C42" i="72"/>
  <c r="B43" i="72"/>
  <c r="C43" i="72"/>
  <c r="B44" i="72"/>
  <c r="C44" i="72"/>
  <c r="B45" i="72"/>
  <c r="C45" i="72"/>
  <c r="B46" i="72"/>
  <c r="C46" i="72"/>
  <c r="B47" i="72"/>
  <c r="C47" i="72"/>
  <c r="B48" i="72"/>
  <c r="C48" i="72"/>
  <c r="B49" i="72"/>
  <c r="C49" i="72"/>
  <c r="B50" i="72"/>
  <c r="C50" i="72"/>
  <c r="B51" i="72"/>
  <c r="C51" i="72"/>
  <c r="B52" i="72"/>
  <c r="C52" i="72"/>
  <c r="B53" i="72"/>
  <c r="C53" i="72"/>
  <c r="B54" i="72"/>
  <c r="C54" i="72"/>
  <c r="B55" i="72"/>
  <c r="C55" i="72"/>
  <c r="B56" i="72"/>
  <c r="C56" i="72"/>
  <c r="B57" i="72"/>
  <c r="C57" i="72"/>
  <c r="B58" i="72"/>
  <c r="C58" i="72"/>
  <c r="B59" i="72"/>
  <c r="C59" i="72"/>
  <c r="B60" i="72"/>
  <c r="C60" i="72"/>
  <c r="B61" i="72"/>
  <c r="C61" i="72"/>
  <c r="B62" i="72"/>
  <c r="C62" i="72"/>
  <c r="B63" i="72"/>
  <c r="C63" i="72"/>
  <c r="B64" i="72"/>
  <c r="C64" i="72"/>
  <c r="B65" i="72"/>
  <c r="C65" i="72"/>
  <c r="B66" i="72"/>
  <c r="C66" i="72"/>
  <c r="B67" i="72"/>
  <c r="C67" i="72"/>
  <c r="B68" i="72"/>
  <c r="C68" i="72"/>
  <c r="B69" i="72"/>
  <c r="C69" i="72"/>
  <c r="BJ8" i="44"/>
  <c r="BJ9" i="44"/>
  <c r="BJ10" i="44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30" i="44"/>
  <c r="BJ31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AP25" i="44"/>
  <c r="N50" i="44" l="1"/>
  <c r="B10" i="61" l="1"/>
  <c r="AL12" i="44"/>
  <c r="K50" i="44"/>
  <c r="AL10" i="44"/>
  <c r="AL9" i="44"/>
  <c r="AL19" i="44"/>
  <c r="A124" i="62" l="1"/>
  <c r="B124" i="62"/>
  <c r="C124" i="62"/>
  <c r="A125" i="62"/>
  <c r="B125" i="62"/>
  <c r="C125" i="62"/>
  <c r="A126" i="62"/>
  <c r="B126" i="62"/>
  <c r="C126" i="62"/>
  <c r="A127" i="62"/>
  <c r="B127" i="62"/>
  <c r="C127" i="62"/>
  <c r="A128" i="62"/>
  <c r="B128" i="62"/>
  <c r="C128" i="62"/>
  <c r="A129" i="62"/>
  <c r="B129" i="62"/>
  <c r="C129" i="62"/>
  <c r="A130" i="62"/>
  <c r="B130" i="62"/>
  <c r="C130" i="62"/>
  <c r="A131" i="62"/>
  <c r="B131" i="62"/>
  <c r="C131" i="62"/>
  <c r="A132" i="62"/>
  <c r="B132" i="62"/>
  <c r="C132" i="62"/>
  <c r="A133" i="62"/>
  <c r="B133" i="62"/>
  <c r="C133" i="62"/>
  <c r="A134" i="62"/>
  <c r="B134" i="62"/>
  <c r="C134" i="62"/>
  <c r="A135" i="62"/>
  <c r="B135" i="62"/>
  <c r="C135" i="62"/>
  <c r="A136" i="62"/>
  <c r="B136" i="62"/>
  <c r="C136" i="62"/>
  <c r="A137" i="62"/>
  <c r="B137" i="62"/>
  <c r="C137" i="62"/>
  <c r="A138" i="62"/>
  <c r="B138" i="62"/>
  <c r="C138" i="62"/>
  <c r="A139" i="62"/>
  <c r="B139" i="62"/>
  <c r="C139" i="62"/>
  <c r="A140" i="62"/>
  <c r="B140" i="62"/>
  <c r="C140" i="62"/>
  <c r="A141" i="62"/>
  <c r="B141" i="62"/>
  <c r="C141" i="62"/>
  <c r="A142" i="62"/>
  <c r="B142" i="62"/>
  <c r="C142" i="62"/>
  <c r="A143" i="62"/>
  <c r="B143" i="62"/>
  <c r="C143" i="62"/>
  <c r="A144" i="62"/>
  <c r="B144" i="62"/>
  <c r="C144" i="62"/>
  <c r="A145" i="62"/>
  <c r="B145" i="62"/>
  <c r="C145" i="62"/>
  <c r="A146" i="62"/>
  <c r="B146" i="62"/>
  <c r="C146" i="62"/>
  <c r="A147" i="62"/>
  <c r="B147" i="62"/>
  <c r="C147" i="62"/>
  <c r="A148" i="62"/>
  <c r="B148" i="62"/>
  <c r="C148" i="62"/>
  <c r="A149" i="62"/>
  <c r="B149" i="62"/>
  <c r="C149" i="62"/>
  <c r="A150" i="62"/>
  <c r="B150" i="62"/>
  <c r="C150" i="62"/>
  <c r="A151" i="62"/>
  <c r="B151" i="62"/>
  <c r="C151" i="62"/>
  <c r="A152" i="62"/>
  <c r="B152" i="62"/>
  <c r="C152" i="62"/>
  <c r="A153" i="62"/>
  <c r="B153" i="62"/>
  <c r="C153" i="62"/>
  <c r="A154" i="62"/>
  <c r="B154" i="62"/>
  <c r="C154" i="62"/>
  <c r="A155" i="62"/>
  <c r="B155" i="62"/>
  <c r="C155" i="62"/>
  <c r="A156" i="62"/>
  <c r="B156" i="62"/>
  <c r="C156" i="62"/>
  <c r="A157" i="62"/>
  <c r="B157" i="62"/>
  <c r="C157" i="62"/>
  <c r="A158" i="62"/>
  <c r="B158" i="62"/>
  <c r="C158" i="62"/>
  <c r="A159" i="62"/>
  <c r="B159" i="62"/>
  <c r="C159" i="62"/>
  <c r="A160" i="62"/>
  <c r="B160" i="62"/>
  <c r="C160" i="62"/>
  <c r="A161" i="62"/>
  <c r="B161" i="62"/>
  <c r="C161" i="62"/>
  <c r="A162" i="62"/>
  <c r="B162" i="62"/>
  <c r="C162" i="62"/>
  <c r="A163" i="62"/>
  <c r="B163" i="62"/>
  <c r="C163" i="62"/>
  <c r="A164" i="62"/>
  <c r="B164" i="62"/>
  <c r="C164" i="62"/>
  <c r="A165" i="62"/>
  <c r="B165" i="62"/>
  <c r="C165" i="62"/>
  <c r="A166" i="62"/>
  <c r="B166" i="62"/>
  <c r="C166" i="62"/>
  <c r="A167" i="62"/>
  <c r="B167" i="62"/>
  <c r="C167" i="62"/>
  <c r="A168" i="62"/>
  <c r="B168" i="62"/>
  <c r="C168" i="62"/>
  <c r="A169" i="62"/>
  <c r="B169" i="62"/>
  <c r="C169" i="62"/>
  <c r="A170" i="62"/>
  <c r="B170" i="62"/>
  <c r="C170" i="62"/>
  <c r="A171" i="62"/>
  <c r="B171" i="62"/>
  <c r="C171" i="62"/>
  <c r="A172" i="62"/>
  <c r="B172" i="62"/>
  <c r="C172" i="62"/>
  <c r="A173" i="62"/>
  <c r="B173" i="62"/>
  <c r="C173" i="62"/>
  <c r="A174" i="62"/>
  <c r="B174" i="62"/>
  <c r="C174" i="62"/>
  <c r="A175" i="62"/>
  <c r="B175" i="62"/>
  <c r="C175" i="62"/>
  <c r="A176" i="62"/>
  <c r="B176" i="62"/>
  <c r="C176" i="62"/>
  <c r="A177" i="62"/>
  <c r="B177" i="62"/>
  <c r="C177" i="62"/>
  <c r="A178" i="62"/>
  <c r="B178" i="62"/>
  <c r="C178" i="62"/>
  <c r="A179" i="62"/>
  <c r="B179" i="62"/>
  <c r="C179" i="62"/>
  <c r="A180" i="62"/>
  <c r="B180" i="62"/>
  <c r="C180" i="62"/>
  <c r="A181" i="62"/>
  <c r="B181" i="62"/>
  <c r="C181" i="62"/>
  <c r="A182" i="62"/>
  <c r="B182" i="62"/>
  <c r="C182" i="62"/>
  <c r="A183" i="62"/>
  <c r="B183" i="62"/>
  <c r="C183" i="62"/>
  <c r="A184" i="62"/>
  <c r="B184" i="62"/>
  <c r="C184" i="62"/>
  <c r="A185" i="62"/>
  <c r="B185" i="62"/>
  <c r="C185" i="62"/>
  <c r="A186" i="62"/>
  <c r="B186" i="62"/>
  <c r="C186" i="62"/>
  <c r="A187" i="62"/>
  <c r="B187" i="62"/>
  <c r="C187" i="62"/>
  <c r="A188" i="62"/>
  <c r="B188" i="62"/>
  <c r="C188" i="62"/>
  <c r="A189" i="62"/>
  <c r="B189" i="62"/>
  <c r="C189" i="62"/>
  <c r="A190" i="62"/>
  <c r="B190" i="62"/>
  <c r="C190" i="62"/>
  <c r="A191" i="62"/>
  <c r="B191" i="62"/>
  <c r="C191" i="62"/>
  <c r="A192" i="62"/>
  <c r="B192" i="62"/>
  <c r="C192" i="62"/>
  <c r="A193" i="62"/>
  <c r="B193" i="62"/>
  <c r="C193" i="62"/>
  <c r="A194" i="62"/>
  <c r="B194" i="62"/>
  <c r="C194" i="62"/>
  <c r="A195" i="62"/>
  <c r="B195" i="62"/>
  <c r="C195" i="62"/>
  <c r="A196" i="62"/>
  <c r="B196" i="62"/>
  <c r="C196" i="62"/>
  <c r="A197" i="62"/>
  <c r="B197" i="62"/>
  <c r="C197" i="62"/>
  <c r="A198" i="62"/>
  <c r="B198" i="62"/>
  <c r="C198" i="62"/>
  <c r="A199" i="62"/>
  <c r="B199" i="62"/>
  <c r="C199" i="62"/>
  <c r="A200" i="62"/>
  <c r="B200" i="62"/>
  <c r="C200" i="62"/>
  <c r="A201" i="62"/>
  <c r="B201" i="62"/>
  <c r="C201" i="62"/>
  <c r="A202" i="62"/>
  <c r="B202" i="62"/>
  <c r="C202" i="62"/>
  <c r="A203" i="62"/>
  <c r="B203" i="62"/>
  <c r="C203" i="62"/>
  <c r="A204" i="62"/>
  <c r="B204" i="62"/>
  <c r="C204" i="62"/>
  <c r="A205" i="62"/>
  <c r="B205" i="62"/>
  <c r="C205" i="62"/>
  <c r="A206" i="62"/>
  <c r="B206" i="62"/>
  <c r="C206" i="62"/>
  <c r="A207" i="62"/>
  <c r="B207" i="62"/>
  <c r="C207" i="62"/>
  <c r="A208" i="62"/>
  <c r="B208" i="62"/>
  <c r="C208" i="62"/>
  <c r="A209" i="62"/>
  <c r="B209" i="62"/>
  <c r="C209" i="62"/>
  <c r="A210" i="62"/>
  <c r="B210" i="62"/>
  <c r="C210" i="62"/>
  <c r="A211" i="62"/>
  <c r="B211" i="62"/>
  <c r="C211" i="62"/>
  <c r="A212" i="62"/>
  <c r="B212" i="62"/>
  <c r="C212" i="62"/>
  <c r="A213" i="62"/>
  <c r="B213" i="62"/>
  <c r="C213" i="62"/>
  <c r="A214" i="62"/>
  <c r="B214" i="62"/>
  <c r="C214" i="62"/>
  <c r="A215" i="62"/>
  <c r="B215" i="62"/>
  <c r="C215" i="62"/>
  <c r="A216" i="62"/>
  <c r="B216" i="62"/>
  <c r="C216" i="62"/>
  <c r="A217" i="62"/>
  <c r="B217" i="62"/>
  <c r="C217" i="62"/>
  <c r="A218" i="62"/>
  <c r="B218" i="62"/>
  <c r="C218" i="62"/>
  <c r="A219" i="62"/>
  <c r="B219" i="62"/>
  <c r="C219" i="62"/>
  <c r="A220" i="62"/>
  <c r="B220" i="62"/>
  <c r="C220" i="62"/>
  <c r="A221" i="62"/>
  <c r="B221" i="62"/>
  <c r="C221" i="62"/>
  <c r="A222" i="62"/>
  <c r="B222" i="62"/>
  <c r="C222" i="62"/>
  <c r="A223" i="62"/>
  <c r="B223" i="62"/>
  <c r="C223" i="62"/>
  <c r="A224" i="62"/>
  <c r="B224" i="62"/>
  <c r="C224" i="62"/>
  <c r="A225" i="62"/>
  <c r="B225" i="62"/>
  <c r="C225" i="62"/>
  <c r="A226" i="62"/>
  <c r="B226" i="62"/>
  <c r="C226" i="62"/>
  <c r="A227" i="62"/>
  <c r="B227" i="62"/>
  <c r="C227" i="62"/>
  <c r="A228" i="62"/>
  <c r="B228" i="62"/>
  <c r="C228" i="62"/>
  <c r="A229" i="62"/>
  <c r="B229" i="62"/>
  <c r="C229" i="62"/>
  <c r="A230" i="62"/>
  <c r="B230" i="62"/>
  <c r="C230" i="62"/>
  <c r="A231" i="62"/>
  <c r="B231" i="62"/>
  <c r="C231" i="62"/>
  <c r="A232" i="62"/>
  <c r="B232" i="62"/>
  <c r="C232" i="62"/>
  <c r="A233" i="62"/>
  <c r="B233" i="62"/>
  <c r="C233" i="62"/>
  <c r="A234" i="62"/>
  <c r="B234" i="62"/>
  <c r="C234" i="62"/>
  <c r="A235" i="62"/>
  <c r="B235" i="62"/>
  <c r="C235" i="62"/>
  <c r="A236" i="62"/>
  <c r="B236" i="62"/>
  <c r="C236" i="62"/>
  <c r="A237" i="62"/>
  <c r="B237" i="62"/>
  <c r="C237" i="62"/>
  <c r="A238" i="62"/>
  <c r="B238" i="62"/>
  <c r="C238" i="62"/>
  <c r="A239" i="62"/>
  <c r="B239" i="62"/>
  <c r="C239" i="62"/>
  <c r="A240" i="62"/>
  <c r="B240" i="62"/>
  <c r="C240" i="62"/>
  <c r="A241" i="62"/>
  <c r="B241" i="62"/>
  <c r="C241" i="62"/>
  <c r="A242" i="62"/>
  <c r="B242" i="62"/>
  <c r="C242" i="62"/>
  <c r="A243" i="62"/>
  <c r="B243" i="62"/>
  <c r="C243" i="62"/>
  <c r="A244" i="62"/>
  <c r="B244" i="62"/>
  <c r="C244" i="62"/>
  <c r="A245" i="62"/>
  <c r="B245" i="62"/>
  <c r="C245" i="62"/>
  <c r="A246" i="62"/>
  <c r="B246" i="62"/>
  <c r="C246" i="62"/>
  <c r="A247" i="62"/>
  <c r="B247" i="62"/>
  <c r="C247" i="62"/>
  <c r="A248" i="62"/>
  <c r="B248" i="62"/>
  <c r="C248" i="62"/>
  <c r="A249" i="62"/>
  <c r="B249" i="62"/>
  <c r="C249" i="62"/>
  <c r="A250" i="62"/>
  <c r="B250" i="62"/>
  <c r="C250" i="62"/>
  <c r="A251" i="62"/>
  <c r="B251" i="62"/>
  <c r="C251" i="62"/>
  <c r="A252" i="62"/>
  <c r="B252" i="62"/>
  <c r="C252" i="62"/>
  <c r="A253" i="62"/>
  <c r="B253" i="62"/>
  <c r="C253" i="62"/>
  <c r="A254" i="62"/>
  <c r="B254" i="62"/>
  <c r="C254" i="62"/>
  <c r="A255" i="62"/>
  <c r="B255" i="62"/>
  <c r="C255" i="62"/>
  <c r="A256" i="62"/>
  <c r="B256" i="62"/>
  <c r="C256" i="62"/>
  <c r="A257" i="62"/>
  <c r="B257" i="62"/>
  <c r="C257" i="62"/>
  <c r="A258" i="62"/>
  <c r="B258" i="62"/>
  <c r="C258" i="62"/>
  <c r="A259" i="62"/>
  <c r="B259" i="62"/>
  <c r="C259" i="62"/>
  <c r="A260" i="62"/>
  <c r="B260" i="62"/>
  <c r="C260" i="62"/>
  <c r="A261" i="62"/>
  <c r="B261" i="62"/>
  <c r="C261" i="62"/>
  <c r="A262" i="62"/>
  <c r="B262" i="62"/>
  <c r="C262" i="62"/>
  <c r="A263" i="62"/>
  <c r="B263" i="62"/>
  <c r="C263" i="62"/>
  <c r="A264" i="62"/>
  <c r="B264" i="62"/>
  <c r="C264" i="62"/>
  <c r="A265" i="62"/>
  <c r="B265" i="62"/>
  <c r="C265" i="62"/>
  <c r="A266" i="62"/>
  <c r="B266" i="62"/>
  <c r="C266" i="62"/>
  <c r="A267" i="62"/>
  <c r="B267" i="62"/>
  <c r="C267" i="62"/>
  <c r="A268" i="62"/>
  <c r="B268" i="62"/>
  <c r="C268" i="62"/>
  <c r="A269" i="62"/>
  <c r="B269" i="62"/>
  <c r="C269" i="62"/>
  <c r="A270" i="62"/>
  <c r="B270" i="62"/>
  <c r="C270" i="62"/>
  <c r="A271" i="62"/>
  <c r="B271" i="62"/>
  <c r="C271" i="62"/>
  <c r="A272" i="62"/>
  <c r="B272" i="62"/>
  <c r="C272" i="62"/>
  <c r="A273" i="62"/>
  <c r="B273" i="62"/>
  <c r="C273" i="62"/>
  <c r="A274" i="62"/>
  <c r="B274" i="62"/>
  <c r="C274" i="62"/>
  <c r="A275" i="62"/>
  <c r="B275" i="62"/>
  <c r="C275" i="62"/>
  <c r="A276" i="62"/>
  <c r="B276" i="62"/>
  <c r="C276" i="62"/>
  <c r="A277" i="62"/>
  <c r="B277" i="62"/>
  <c r="C277" i="62"/>
  <c r="A278" i="62"/>
  <c r="B278" i="62"/>
  <c r="C278" i="62"/>
  <c r="A279" i="62"/>
  <c r="B279" i="62"/>
  <c r="C279" i="62"/>
  <c r="A280" i="62"/>
  <c r="B280" i="62"/>
  <c r="C280" i="62"/>
  <c r="A281" i="62"/>
  <c r="B281" i="62"/>
  <c r="C281" i="62"/>
  <c r="A282" i="62"/>
  <c r="B282" i="62"/>
  <c r="C282" i="62"/>
  <c r="A283" i="62"/>
  <c r="B283" i="62"/>
  <c r="C283" i="62"/>
  <c r="A284" i="62"/>
  <c r="B284" i="62"/>
  <c r="C284" i="62"/>
  <c r="A285" i="62"/>
  <c r="B285" i="62"/>
  <c r="C285" i="62"/>
  <c r="A286" i="62"/>
  <c r="B286" i="62"/>
  <c r="C286" i="62"/>
  <c r="A287" i="62"/>
  <c r="B287" i="62"/>
  <c r="C287" i="62"/>
  <c r="A288" i="62"/>
  <c r="B288" i="62"/>
  <c r="C288" i="62"/>
  <c r="A289" i="62"/>
  <c r="B289" i="62"/>
  <c r="C289" i="62"/>
  <c r="A290" i="62"/>
  <c r="B290" i="62"/>
  <c r="C290" i="62"/>
  <c r="A291" i="62"/>
  <c r="B291" i="62"/>
  <c r="C291" i="62"/>
  <c r="A292" i="62"/>
  <c r="B292" i="62"/>
  <c r="C292" i="62"/>
  <c r="A293" i="62"/>
  <c r="B293" i="62"/>
  <c r="C293" i="62"/>
  <c r="A294" i="62"/>
  <c r="B294" i="62"/>
  <c r="C294" i="62"/>
  <c r="A295" i="62"/>
  <c r="B295" i="62"/>
  <c r="C295" i="62"/>
  <c r="A296" i="62"/>
  <c r="B296" i="62"/>
  <c r="C296" i="62"/>
  <c r="A297" i="62"/>
  <c r="B297" i="62"/>
  <c r="C297" i="62"/>
  <c r="A298" i="62"/>
  <c r="B298" i="62"/>
  <c r="C298" i="62"/>
  <c r="A299" i="62"/>
  <c r="B299" i="62"/>
  <c r="C299" i="62"/>
  <c r="A300" i="62"/>
  <c r="B300" i="62"/>
  <c r="C300" i="62"/>
  <c r="A301" i="62"/>
  <c r="B301" i="62"/>
  <c r="C301" i="62"/>
  <c r="A302" i="62"/>
  <c r="B302" i="62"/>
  <c r="C302" i="62"/>
  <c r="A303" i="62"/>
  <c r="B303" i="62"/>
  <c r="C303" i="62"/>
  <c r="A304" i="62"/>
  <c r="B304" i="62"/>
  <c r="C304" i="62"/>
  <c r="A305" i="62"/>
  <c r="B305" i="62"/>
  <c r="C305" i="62"/>
  <c r="A306" i="62"/>
  <c r="B306" i="62"/>
  <c r="C306" i="62"/>
  <c r="A307" i="62"/>
  <c r="B307" i="62"/>
  <c r="C307" i="62"/>
  <c r="A308" i="62"/>
  <c r="B308" i="62"/>
  <c r="C308" i="62"/>
  <c r="A309" i="62"/>
  <c r="B309" i="62"/>
  <c r="C309" i="62"/>
  <c r="A310" i="62"/>
  <c r="B310" i="62"/>
  <c r="C310" i="62"/>
  <c r="A311" i="62"/>
  <c r="B311" i="62"/>
  <c r="C311" i="62"/>
  <c r="A312" i="62"/>
  <c r="B312" i="62"/>
  <c r="C312" i="62"/>
  <c r="A313" i="62"/>
  <c r="B313" i="62"/>
  <c r="C313" i="62"/>
  <c r="A314" i="62"/>
  <c r="B314" i="62"/>
  <c r="C314" i="62"/>
  <c r="A315" i="62"/>
  <c r="B315" i="62"/>
  <c r="C315" i="62"/>
  <c r="A316" i="62"/>
  <c r="B316" i="62"/>
  <c r="C316" i="62"/>
  <c r="A317" i="62"/>
  <c r="B317" i="62"/>
  <c r="C317" i="62"/>
  <c r="A318" i="62"/>
  <c r="B318" i="62"/>
  <c r="C318" i="62"/>
  <c r="A319" i="62"/>
  <c r="B319" i="62"/>
  <c r="C319" i="62"/>
  <c r="A320" i="62"/>
  <c r="B320" i="62"/>
  <c r="C320" i="62"/>
  <c r="A321" i="62"/>
  <c r="B321" i="62"/>
  <c r="C321" i="62"/>
  <c r="A322" i="62"/>
  <c r="B322" i="62"/>
  <c r="C322" i="62"/>
  <c r="A323" i="62"/>
  <c r="B323" i="62"/>
  <c r="C323" i="62"/>
  <c r="A324" i="62"/>
  <c r="B324" i="62"/>
  <c r="C324" i="62"/>
  <c r="A325" i="62"/>
  <c r="B325" i="62"/>
  <c r="C325" i="62"/>
  <c r="A326" i="62"/>
  <c r="B326" i="62"/>
  <c r="C326" i="62"/>
  <c r="A327" i="62"/>
  <c r="B327" i="62"/>
  <c r="C327" i="62"/>
  <c r="A328" i="62"/>
  <c r="B328" i="62"/>
  <c r="C328" i="62"/>
  <c r="A329" i="62"/>
  <c r="B329" i="62"/>
  <c r="C329" i="62"/>
  <c r="A330" i="62"/>
  <c r="B330" i="62"/>
  <c r="C330" i="62"/>
  <c r="A331" i="62"/>
  <c r="B331" i="62"/>
  <c r="C331" i="62"/>
  <c r="A332" i="62"/>
  <c r="B332" i="62"/>
  <c r="C332" i="62"/>
  <c r="A333" i="62"/>
  <c r="B333" i="62"/>
  <c r="C333" i="62"/>
  <c r="A334" i="62"/>
  <c r="B334" i="62"/>
  <c r="C334" i="62"/>
  <c r="A335" i="62"/>
  <c r="B335" i="62"/>
  <c r="C335" i="62"/>
  <c r="A336" i="62"/>
  <c r="B336" i="62"/>
  <c r="C336" i="62"/>
  <c r="A337" i="62"/>
  <c r="B337" i="62"/>
  <c r="C337" i="62"/>
  <c r="A338" i="62"/>
  <c r="B338" i="62"/>
  <c r="C338" i="62"/>
  <c r="A339" i="62"/>
  <c r="B339" i="62"/>
  <c r="C339" i="62"/>
  <c r="A340" i="62"/>
  <c r="B340" i="62"/>
  <c r="C340" i="62"/>
  <c r="A341" i="62"/>
  <c r="B341" i="62"/>
  <c r="C341" i="62"/>
  <c r="A342" i="62"/>
  <c r="B342" i="62"/>
  <c r="C342" i="62"/>
  <c r="A343" i="62"/>
  <c r="B343" i="62"/>
  <c r="C343" i="62"/>
  <c r="A344" i="62"/>
  <c r="B344" i="62"/>
  <c r="C344" i="62"/>
  <c r="A345" i="62"/>
  <c r="B345" i="62"/>
  <c r="C345" i="62"/>
  <c r="A346" i="62"/>
  <c r="B346" i="62"/>
  <c r="C346" i="62"/>
  <c r="A347" i="62"/>
  <c r="B347" i="62"/>
  <c r="C347" i="62"/>
  <c r="A348" i="62"/>
  <c r="B348" i="62"/>
  <c r="C348" i="62"/>
  <c r="A349" i="62"/>
  <c r="B349" i="62"/>
  <c r="C349" i="62"/>
  <c r="A350" i="62"/>
  <c r="B350" i="62"/>
  <c r="C350" i="62"/>
  <c r="A351" i="62"/>
  <c r="B351" i="62"/>
  <c r="C351" i="62"/>
  <c r="A352" i="62"/>
  <c r="B352" i="62"/>
  <c r="C352" i="62"/>
  <c r="A353" i="62"/>
  <c r="B353" i="62"/>
  <c r="C353" i="62"/>
  <c r="A354" i="62"/>
  <c r="B354" i="62"/>
  <c r="C354" i="62"/>
  <c r="A355" i="62"/>
  <c r="B355" i="62"/>
  <c r="C355" i="62"/>
  <c r="A356" i="62"/>
  <c r="B356" i="62"/>
  <c r="C356" i="62"/>
  <c r="A357" i="62"/>
  <c r="B357" i="62"/>
  <c r="C357" i="62"/>
  <c r="A358" i="62"/>
  <c r="B358" i="62"/>
  <c r="C358" i="62"/>
  <c r="A359" i="62"/>
  <c r="B359" i="62"/>
  <c r="C359" i="62"/>
  <c r="A360" i="62"/>
  <c r="B360" i="62"/>
  <c r="C360" i="62"/>
  <c r="A361" i="62"/>
  <c r="B361" i="62"/>
  <c r="C361" i="62"/>
  <c r="A362" i="62"/>
  <c r="B362" i="62"/>
  <c r="C362" i="62"/>
  <c r="A363" i="62"/>
  <c r="B363" i="62"/>
  <c r="C363" i="62"/>
  <c r="A364" i="62"/>
  <c r="B364" i="62"/>
  <c r="C364" i="62"/>
  <c r="A365" i="62"/>
  <c r="B365" i="62"/>
  <c r="C365" i="62"/>
  <c r="A366" i="62"/>
  <c r="B366" i="62"/>
  <c r="C366" i="62"/>
  <c r="A367" i="62"/>
  <c r="B367" i="62"/>
  <c r="C367" i="62"/>
  <c r="A368" i="62"/>
  <c r="B368" i="62"/>
  <c r="C368" i="62"/>
  <c r="A369" i="62"/>
  <c r="B369" i="62"/>
  <c r="C369" i="62"/>
  <c r="A370" i="62"/>
  <c r="B370" i="62"/>
  <c r="C370" i="62"/>
  <c r="A371" i="62"/>
  <c r="B371" i="62"/>
  <c r="C371" i="62"/>
  <c r="A372" i="62"/>
  <c r="B372" i="62"/>
  <c r="C372" i="62"/>
  <c r="A373" i="62"/>
  <c r="B373" i="62"/>
  <c r="C373" i="62"/>
  <c r="A374" i="62"/>
  <c r="B374" i="62"/>
  <c r="C374" i="62"/>
  <c r="A375" i="62"/>
  <c r="B375" i="62"/>
  <c r="C375" i="62"/>
  <c r="A376" i="62"/>
  <c r="B376" i="62"/>
  <c r="C376" i="62"/>
  <c r="A377" i="62"/>
  <c r="B377" i="62"/>
  <c r="C377" i="62"/>
  <c r="A378" i="62"/>
  <c r="B378" i="62"/>
  <c r="C378" i="62"/>
  <c r="A379" i="62"/>
  <c r="B379" i="62"/>
  <c r="C379" i="62"/>
  <c r="A380" i="62"/>
  <c r="B380" i="62"/>
  <c r="C380" i="62"/>
  <c r="A381" i="62"/>
  <c r="B381" i="62"/>
  <c r="C381" i="62"/>
  <c r="A382" i="62"/>
  <c r="B382" i="62"/>
  <c r="C382" i="62"/>
  <c r="A383" i="62"/>
  <c r="B383" i="62"/>
  <c r="C383" i="62"/>
  <c r="A384" i="62"/>
  <c r="B384" i="62"/>
  <c r="C384" i="62"/>
  <c r="A385" i="62"/>
  <c r="B385" i="62"/>
  <c r="C385" i="62"/>
  <c r="A386" i="62"/>
  <c r="B386" i="62"/>
  <c r="C386" i="62"/>
  <c r="A387" i="62"/>
  <c r="B387" i="62"/>
  <c r="C387" i="62"/>
  <c r="A388" i="62"/>
  <c r="B388" i="62"/>
  <c r="C388" i="62"/>
  <c r="A389" i="62"/>
  <c r="B389" i="62"/>
  <c r="C389" i="62"/>
  <c r="A390" i="62"/>
  <c r="B390" i="62"/>
  <c r="C390" i="62"/>
  <c r="A391" i="62"/>
  <c r="B391" i="62"/>
  <c r="C391" i="62"/>
  <c r="A392" i="62"/>
  <c r="B392" i="62"/>
  <c r="C392" i="62"/>
  <c r="A393" i="62"/>
  <c r="B393" i="62"/>
  <c r="C393" i="62"/>
  <c r="A394" i="62"/>
  <c r="B394" i="62"/>
  <c r="C394" i="62"/>
  <c r="A395" i="62"/>
  <c r="B395" i="62"/>
  <c r="C395" i="62"/>
  <c r="A396" i="62"/>
  <c r="B396" i="62"/>
  <c r="C396" i="62"/>
  <c r="A397" i="62"/>
  <c r="B397" i="62"/>
  <c r="C397" i="62"/>
  <c r="A398" i="62"/>
  <c r="B398" i="62"/>
  <c r="C398" i="62"/>
  <c r="A399" i="62"/>
  <c r="B399" i="62"/>
  <c r="C399" i="62"/>
  <c r="A400" i="62"/>
  <c r="B400" i="62"/>
  <c r="C400" i="62"/>
  <c r="A401" i="62"/>
  <c r="B401" i="62"/>
  <c r="C401" i="62"/>
  <c r="A402" i="62"/>
  <c r="B402" i="62"/>
  <c r="C402" i="62"/>
  <c r="A403" i="62"/>
  <c r="B403" i="62"/>
  <c r="C403" i="62"/>
  <c r="A404" i="62"/>
  <c r="B404" i="62"/>
  <c r="C404" i="62"/>
  <c r="A405" i="62"/>
  <c r="B405" i="62"/>
  <c r="C405" i="62"/>
  <c r="A406" i="62"/>
  <c r="B406" i="62"/>
  <c r="C406" i="62"/>
  <c r="A407" i="62"/>
  <c r="B407" i="62"/>
  <c r="C407" i="62"/>
  <c r="A408" i="62"/>
  <c r="B408" i="62"/>
  <c r="C408" i="62"/>
  <c r="A409" i="62"/>
  <c r="B409" i="62"/>
  <c r="C409" i="62"/>
  <c r="A410" i="62"/>
  <c r="B410" i="62"/>
  <c r="C410" i="62"/>
  <c r="A411" i="62"/>
  <c r="B411" i="62"/>
  <c r="C411" i="62"/>
  <c r="A412" i="62"/>
  <c r="B412" i="62"/>
  <c r="C412" i="62"/>
  <c r="A413" i="62"/>
  <c r="B413" i="62"/>
  <c r="C413" i="62"/>
  <c r="A414" i="62"/>
  <c r="B414" i="62"/>
  <c r="C414" i="62"/>
  <c r="A415" i="62"/>
  <c r="B415" i="62"/>
  <c r="C415" i="62"/>
  <c r="A416" i="62"/>
  <c r="B416" i="62"/>
  <c r="C416" i="62"/>
  <c r="A417" i="62"/>
  <c r="B417" i="62"/>
  <c r="C417" i="62"/>
  <c r="A418" i="62"/>
  <c r="B418" i="62"/>
  <c r="C418" i="62"/>
  <c r="A419" i="62"/>
  <c r="B419" i="62"/>
  <c r="C419" i="62"/>
  <c r="A420" i="62"/>
  <c r="B420" i="62"/>
  <c r="C420" i="62"/>
  <c r="A421" i="62"/>
  <c r="B421" i="62"/>
  <c r="C421" i="62"/>
  <c r="A422" i="62"/>
  <c r="B422" i="62"/>
  <c r="C422" i="62"/>
  <c r="A423" i="62"/>
  <c r="B423" i="62"/>
  <c r="C423" i="62"/>
  <c r="A424" i="62"/>
  <c r="B424" i="62"/>
  <c r="C424" i="62"/>
  <c r="A425" i="62"/>
  <c r="B425" i="62"/>
  <c r="C425" i="62"/>
  <c r="A426" i="62"/>
  <c r="B426" i="62"/>
  <c r="C426" i="62"/>
  <c r="A427" i="62"/>
  <c r="B427" i="62"/>
  <c r="C427" i="62"/>
  <c r="A428" i="62"/>
  <c r="B428" i="62"/>
  <c r="C428" i="62"/>
  <c r="A429" i="62"/>
  <c r="B429" i="62"/>
  <c r="C429" i="62"/>
  <c r="A430" i="62"/>
  <c r="B430" i="62"/>
  <c r="C430" i="62"/>
  <c r="A431" i="62"/>
  <c r="B431" i="62"/>
  <c r="C431" i="62"/>
  <c r="A432" i="62"/>
  <c r="B432" i="62"/>
  <c r="C432" i="62"/>
  <c r="A433" i="62"/>
  <c r="B433" i="62"/>
  <c r="C433" i="62"/>
  <c r="A434" i="62"/>
  <c r="B434" i="62"/>
  <c r="C434" i="62"/>
  <c r="A435" i="62"/>
  <c r="B435" i="62"/>
  <c r="C435" i="62"/>
  <c r="A436" i="62"/>
  <c r="B436" i="62"/>
  <c r="C436" i="62"/>
  <c r="A437" i="62"/>
  <c r="B437" i="62"/>
  <c r="C437" i="62"/>
  <c r="A438" i="62"/>
  <c r="B438" i="62"/>
  <c r="C438" i="62"/>
  <c r="A439" i="62"/>
  <c r="B439" i="62"/>
  <c r="C439" i="62"/>
  <c r="A440" i="62"/>
  <c r="B440" i="62"/>
  <c r="C440" i="62"/>
  <c r="A441" i="62"/>
  <c r="B441" i="62"/>
  <c r="C441" i="62"/>
  <c r="A442" i="62"/>
  <c r="B442" i="62"/>
  <c r="C442" i="62"/>
  <c r="A443" i="62"/>
  <c r="B443" i="62"/>
  <c r="C443" i="62"/>
  <c r="A444" i="62"/>
  <c r="B444" i="62"/>
  <c r="C444" i="62"/>
  <c r="A445" i="62"/>
  <c r="B445" i="62"/>
  <c r="C445" i="62"/>
  <c r="A446" i="62"/>
  <c r="B446" i="62"/>
  <c r="C446" i="62"/>
  <c r="A447" i="62"/>
  <c r="B447" i="62"/>
  <c r="C447" i="62"/>
  <c r="A448" i="62"/>
  <c r="B448" i="62"/>
  <c r="C448" i="62"/>
  <c r="A449" i="62"/>
  <c r="B449" i="62"/>
  <c r="C449" i="62"/>
  <c r="A450" i="62"/>
  <c r="B450" i="62"/>
  <c r="C450" i="62"/>
  <c r="A451" i="62"/>
  <c r="B451" i="62"/>
  <c r="C451" i="62"/>
  <c r="A452" i="62"/>
  <c r="B452" i="62"/>
  <c r="C452" i="62"/>
  <c r="A453" i="62"/>
  <c r="B453" i="62"/>
  <c r="C453" i="62"/>
  <c r="A454" i="62"/>
  <c r="B454" i="62"/>
  <c r="C454" i="62"/>
  <c r="A455" i="62"/>
  <c r="B455" i="62"/>
  <c r="C455" i="62"/>
  <c r="A456" i="62"/>
  <c r="B456" i="62"/>
  <c r="C456" i="62"/>
  <c r="A457" i="62"/>
  <c r="B457" i="62"/>
  <c r="C457" i="62"/>
  <c r="A458" i="62"/>
  <c r="B458" i="62"/>
  <c r="C458" i="62"/>
  <c r="A459" i="62"/>
  <c r="B459" i="62"/>
  <c r="C459" i="62"/>
  <c r="A460" i="62"/>
  <c r="B460" i="62"/>
  <c r="C460" i="62"/>
  <c r="A461" i="62"/>
  <c r="B461" i="62"/>
  <c r="C461" i="62"/>
  <c r="A462" i="62"/>
  <c r="B462" i="62"/>
  <c r="C462" i="62"/>
  <c r="A463" i="62"/>
  <c r="B463" i="62"/>
  <c r="C463" i="62"/>
  <c r="A464" i="62"/>
  <c r="B464" i="62"/>
  <c r="C464" i="62"/>
  <c r="A465" i="62"/>
  <c r="B465" i="62"/>
  <c r="C465" i="62"/>
  <c r="A466" i="62"/>
  <c r="B466" i="62"/>
  <c r="C466" i="62"/>
  <c r="A467" i="62"/>
  <c r="B467" i="62"/>
  <c r="C467" i="62"/>
  <c r="A468" i="62"/>
  <c r="B468" i="62"/>
  <c r="C468" i="62"/>
  <c r="A469" i="62"/>
  <c r="B469" i="62"/>
  <c r="C469" i="62"/>
  <c r="A470" i="62"/>
  <c r="B470" i="62"/>
  <c r="C470" i="62"/>
  <c r="A471" i="62"/>
  <c r="B471" i="62"/>
  <c r="C471" i="62"/>
  <c r="A472" i="62"/>
  <c r="B472" i="62"/>
  <c r="C472" i="62"/>
  <c r="A473" i="62"/>
  <c r="B473" i="62"/>
  <c r="C473" i="62"/>
  <c r="A474" i="62"/>
  <c r="B474" i="62"/>
  <c r="C474" i="62"/>
  <c r="A475" i="62"/>
  <c r="B475" i="62"/>
  <c r="C475" i="62"/>
  <c r="A476" i="62"/>
  <c r="B476" i="62"/>
  <c r="C476" i="62"/>
  <c r="A477" i="62"/>
  <c r="B477" i="62"/>
  <c r="C477" i="62"/>
  <c r="A478" i="62"/>
  <c r="B478" i="62"/>
  <c r="C478" i="62"/>
  <c r="A479" i="62"/>
  <c r="B479" i="62"/>
  <c r="C479" i="62"/>
  <c r="A480" i="62"/>
  <c r="B480" i="62"/>
  <c r="C480" i="62"/>
  <c r="A481" i="62"/>
  <c r="B481" i="62"/>
  <c r="C481" i="62"/>
  <c r="A482" i="62"/>
  <c r="B482" i="62"/>
  <c r="C482" i="62"/>
  <c r="A483" i="62"/>
  <c r="B483" i="62"/>
  <c r="C483" i="62"/>
  <c r="A484" i="62"/>
  <c r="B484" i="62"/>
  <c r="C484" i="62"/>
  <c r="A485" i="62"/>
  <c r="B485" i="62"/>
  <c r="C485" i="62"/>
  <c r="A486" i="62"/>
  <c r="B486" i="62"/>
  <c r="C486" i="62"/>
  <c r="A487" i="62"/>
  <c r="B487" i="62"/>
  <c r="C487" i="62"/>
  <c r="A488" i="62"/>
  <c r="B488" i="62"/>
  <c r="C488" i="62"/>
  <c r="A489" i="62"/>
  <c r="B489" i="62"/>
  <c r="C489" i="62"/>
  <c r="A490" i="62"/>
  <c r="B490" i="62"/>
  <c r="C490" i="62"/>
  <c r="A491" i="62"/>
  <c r="B491" i="62"/>
  <c r="C491" i="62"/>
  <c r="A492" i="62"/>
  <c r="B492" i="62"/>
  <c r="C492" i="62"/>
  <c r="A493" i="62"/>
  <c r="B493" i="62"/>
  <c r="C493" i="62"/>
  <c r="A494" i="62"/>
  <c r="B494" i="62"/>
  <c r="C494" i="62"/>
  <c r="A495" i="62"/>
  <c r="B495" i="62"/>
  <c r="C495" i="62"/>
  <c r="A496" i="62"/>
  <c r="B496" i="62"/>
  <c r="C496" i="62"/>
  <c r="A497" i="62"/>
  <c r="B497" i="62"/>
  <c r="C497" i="62"/>
  <c r="A498" i="62"/>
  <c r="B498" i="62"/>
  <c r="C498" i="62"/>
  <c r="A499" i="62"/>
  <c r="B499" i="62"/>
  <c r="C499" i="62"/>
  <c r="A500" i="62"/>
  <c r="B500" i="62"/>
  <c r="C500" i="62"/>
  <c r="A501" i="62"/>
  <c r="B501" i="62"/>
  <c r="C501" i="62"/>
  <c r="A502" i="62"/>
  <c r="B502" i="62"/>
  <c r="C502" i="62"/>
  <c r="A503" i="62"/>
  <c r="B503" i="62"/>
  <c r="C503" i="62"/>
  <c r="A504" i="62"/>
  <c r="B504" i="62"/>
  <c r="C504" i="62"/>
  <c r="A505" i="62"/>
  <c r="B505" i="62"/>
  <c r="C505" i="62"/>
  <c r="A506" i="62"/>
  <c r="B506" i="62"/>
  <c r="C506" i="62"/>
  <c r="A507" i="62"/>
  <c r="B507" i="62"/>
  <c r="C507" i="62"/>
  <c r="A508" i="62"/>
  <c r="B508" i="62"/>
  <c r="C508" i="62"/>
  <c r="A509" i="62"/>
  <c r="B509" i="62"/>
  <c r="C509" i="62"/>
  <c r="A510" i="62"/>
  <c r="B510" i="62"/>
  <c r="C510" i="62"/>
  <c r="A511" i="62"/>
  <c r="B511" i="62"/>
  <c r="C511" i="62"/>
  <c r="A512" i="62"/>
  <c r="B512" i="62"/>
  <c r="C512" i="62"/>
  <c r="A513" i="62"/>
  <c r="B513" i="62"/>
  <c r="C513" i="62"/>
  <c r="A514" i="62"/>
  <c r="B514" i="62"/>
  <c r="C514" i="62"/>
  <c r="A515" i="62"/>
  <c r="B515" i="62"/>
  <c r="C515" i="62"/>
  <c r="A516" i="62"/>
  <c r="B516" i="62"/>
  <c r="C516" i="62"/>
  <c r="A517" i="62"/>
  <c r="B517" i="62"/>
  <c r="C517" i="62"/>
  <c r="A518" i="62"/>
  <c r="B518" i="62"/>
  <c r="C518" i="62"/>
  <c r="A519" i="62"/>
  <c r="B519" i="62"/>
  <c r="C519" i="62"/>
  <c r="A520" i="62"/>
  <c r="B520" i="62"/>
  <c r="C520" i="62"/>
  <c r="A521" i="62"/>
  <c r="B521" i="62"/>
  <c r="C521" i="62"/>
  <c r="A522" i="62"/>
  <c r="B522" i="62"/>
  <c r="C522" i="62"/>
  <c r="A523" i="62"/>
  <c r="B523" i="62"/>
  <c r="C523" i="62"/>
  <c r="A524" i="62"/>
  <c r="B524" i="62"/>
  <c r="C524" i="62"/>
  <c r="A525" i="62"/>
  <c r="B525" i="62"/>
  <c r="C525" i="62"/>
  <c r="A526" i="62"/>
  <c r="B526" i="62"/>
  <c r="C526" i="62"/>
  <c r="A527" i="62"/>
  <c r="B527" i="62"/>
  <c r="C527" i="62"/>
  <c r="A528" i="62"/>
  <c r="B528" i="62"/>
  <c r="C528" i="62"/>
  <c r="A529" i="62"/>
  <c r="B529" i="62"/>
  <c r="C529" i="62"/>
  <c r="A530" i="62"/>
  <c r="B530" i="62"/>
  <c r="C530" i="62"/>
  <c r="A531" i="62"/>
  <c r="B531" i="62"/>
  <c r="C531" i="62"/>
  <c r="A532" i="62"/>
  <c r="B532" i="62"/>
  <c r="C532" i="62"/>
  <c r="A533" i="62"/>
  <c r="B533" i="62"/>
  <c r="C533" i="62"/>
  <c r="A534" i="62"/>
  <c r="B534" i="62"/>
  <c r="C534" i="62"/>
  <c r="A535" i="62"/>
  <c r="B535" i="62"/>
  <c r="C535" i="62"/>
  <c r="A536" i="62"/>
  <c r="B536" i="62"/>
  <c r="C536" i="62"/>
  <c r="A537" i="62"/>
  <c r="B537" i="62"/>
  <c r="C537" i="62"/>
  <c r="A538" i="62"/>
  <c r="B538" i="62"/>
  <c r="C538" i="62"/>
  <c r="A539" i="62"/>
  <c r="B539" i="62"/>
  <c r="C539" i="62"/>
  <c r="A540" i="62"/>
  <c r="B540" i="62"/>
  <c r="C540" i="62"/>
  <c r="A541" i="62"/>
  <c r="B541" i="62"/>
  <c r="C541" i="62"/>
  <c r="A542" i="62"/>
  <c r="B542" i="62"/>
  <c r="C542" i="62"/>
  <c r="A543" i="62"/>
  <c r="B543" i="62"/>
  <c r="C543" i="62"/>
  <c r="A544" i="62"/>
  <c r="B544" i="62"/>
  <c r="C544" i="62"/>
  <c r="A545" i="62"/>
  <c r="B545" i="62"/>
  <c r="C545" i="62"/>
  <c r="A546" i="62"/>
  <c r="B546" i="62"/>
  <c r="C546" i="62"/>
  <c r="A547" i="62"/>
  <c r="B547" i="62"/>
  <c r="C547" i="62"/>
  <c r="A548" i="62"/>
  <c r="B548" i="62"/>
  <c r="C548" i="62"/>
  <c r="A549" i="62"/>
  <c r="B549" i="62"/>
  <c r="C549" i="62"/>
  <c r="A550" i="62"/>
  <c r="B550" i="62"/>
  <c r="C550" i="62"/>
  <c r="A551" i="62"/>
  <c r="B551" i="62"/>
  <c r="C551" i="62"/>
  <c r="A552" i="62"/>
  <c r="B552" i="62"/>
  <c r="C552" i="62"/>
  <c r="A553" i="62"/>
  <c r="B553" i="62"/>
  <c r="C553" i="62"/>
  <c r="A554" i="62"/>
  <c r="B554" i="62"/>
  <c r="C554" i="62"/>
  <c r="A555" i="62"/>
  <c r="B555" i="62"/>
  <c r="C555" i="62"/>
  <c r="A556" i="62"/>
  <c r="B556" i="62"/>
  <c r="C556" i="62"/>
  <c r="A557" i="62"/>
  <c r="B557" i="62"/>
  <c r="C557" i="62"/>
  <c r="A558" i="62"/>
  <c r="B558" i="62"/>
  <c r="C558" i="62"/>
  <c r="A559" i="62"/>
  <c r="B559" i="62"/>
  <c r="C559" i="62"/>
  <c r="A560" i="62"/>
  <c r="B560" i="62"/>
  <c r="C560" i="62"/>
  <c r="A561" i="62"/>
  <c r="B561" i="62"/>
  <c r="C561" i="62"/>
  <c r="A562" i="62"/>
  <c r="B562" i="62"/>
  <c r="C562" i="62"/>
  <c r="A563" i="62"/>
  <c r="B563" i="62"/>
  <c r="C563" i="62"/>
  <c r="A564" i="62"/>
  <c r="B564" i="62"/>
  <c r="C564" i="62"/>
  <c r="A565" i="62"/>
  <c r="B565" i="62"/>
  <c r="C565" i="62"/>
  <c r="A566" i="62"/>
  <c r="B566" i="62"/>
  <c r="C566" i="62"/>
  <c r="A567" i="62"/>
  <c r="B567" i="62"/>
  <c r="C567" i="62"/>
  <c r="A568" i="62"/>
  <c r="B568" i="62"/>
  <c r="C568" i="62"/>
  <c r="A569" i="62"/>
  <c r="B569" i="62"/>
  <c r="C569" i="62"/>
  <c r="A570" i="62"/>
  <c r="B570" i="62"/>
  <c r="C570" i="62"/>
  <c r="A571" i="62"/>
  <c r="B571" i="62"/>
  <c r="C571" i="62"/>
  <c r="A572" i="62"/>
  <c r="B572" i="62"/>
  <c r="C572" i="62"/>
  <c r="A573" i="62"/>
  <c r="B573" i="62"/>
  <c r="C573" i="62"/>
  <c r="A574" i="62"/>
  <c r="B574" i="62"/>
  <c r="C574" i="62"/>
  <c r="A575" i="62"/>
  <c r="B575" i="62"/>
  <c r="C575" i="62"/>
  <c r="A576" i="62"/>
  <c r="B576" i="62"/>
  <c r="C576" i="62"/>
  <c r="A577" i="62"/>
  <c r="B577" i="62"/>
  <c r="C577" i="62"/>
  <c r="A578" i="62"/>
  <c r="B578" i="62"/>
  <c r="C578" i="62"/>
  <c r="A579" i="62"/>
  <c r="B579" i="62"/>
  <c r="C579" i="62"/>
  <c r="A580" i="62"/>
  <c r="B580" i="62"/>
  <c r="C580" i="62"/>
  <c r="A581" i="62"/>
  <c r="B581" i="62"/>
  <c r="C581" i="62"/>
  <c r="A582" i="62"/>
  <c r="B582" i="62"/>
  <c r="C582" i="62"/>
  <c r="A583" i="62"/>
  <c r="B583" i="62"/>
  <c r="C583" i="62"/>
  <c r="A584" i="62"/>
  <c r="B584" i="62"/>
  <c r="C584" i="62"/>
  <c r="A585" i="62"/>
  <c r="B585" i="62"/>
  <c r="C585" i="62"/>
  <c r="A586" i="62"/>
  <c r="B586" i="62"/>
  <c r="C586" i="62"/>
  <c r="A587" i="62"/>
  <c r="B587" i="62"/>
  <c r="C587" i="62"/>
  <c r="A588" i="62"/>
  <c r="B588" i="62"/>
  <c r="C588" i="62"/>
  <c r="A589" i="62"/>
  <c r="B589" i="62"/>
  <c r="C589" i="62"/>
  <c r="A590" i="62"/>
  <c r="B590" i="62"/>
  <c r="C590" i="62"/>
  <c r="A591" i="62"/>
  <c r="B591" i="62"/>
  <c r="C591" i="62"/>
  <c r="A592" i="62"/>
  <c r="B592" i="62"/>
  <c r="C592" i="62"/>
  <c r="A593" i="62"/>
  <c r="B593" i="62"/>
  <c r="C593" i="62"/>
  <c r="A594" i="62"/>
  <c r="B594" i="62"/>
  <c r="C594" i="62"/>
  <c r="A595" i="62"/>
  <c r="B595" i="62"/>
  <c r="C595" i="62"/>
  <c r="A596" i="62"/>
  <c r="B596" i="62"/>
  <c r="C596" i="62"/>
  <c r="A597" i="62"/>
  <c r="B597" i="62"/>
  <c r="C597" i="62"/>
  <c r="A598" i="62"/>
  <c r="B598" i="62"/>
  <c r="C598" i="62"/>
  <c r="A599" i="62"/>
  <c r="B599" i="62"/>
  <c r="C599" i="62"/>
  <c r="A600" i="62"/>
  <c r="B600" i="62"/>
  <c r="C600" i="62"/>
  <c r="C3" i="62"/>
  <c r="C4" i="62"/>
  <c r="C5" i="62"/>
  <c r="C7" i="62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A77" i="62"/>
  <c r="B77" i="62"/>
  <c r="C77" i="62"/>
  <c r="A78" i="62"/>
  <c r="B78" i="62"/>
  <c r="C78" i="62"/>
  <c r="A79" i="62"/>
  <c r="B79" i="62"/>
  <c r="C79" i="62"/>
  <c r="A80" i="62"/>
  <c r="B80" i="62"/>
  <c r="C80" i="62"/>
  <c r="A81" i="62"/>
  <c r="B81" i="62"/>
  <c r="C81" i="62"/>
  <c r="A82" i="62"/>
  <c r="B82" i="62"/>
  <c r="C82" i="62"/>
  <c r="A83" i="62"/>
  <c r="B83" i="62"/>
  <c r="C83" i="62"/>
  <c r="A84" i="62"/>
  <c r="B84" i="62"/>
  <c r="C84" i="62"/>
  <c r="A85" i="62"/>
  <c r="B85" i="62"/>
  <c r="C85" i="62"/>
  <c r="A86" i="62"/>
  <c r="B86" i="62"/>
  <c r="C86" i="62"/>
  <c r="A87" i="62"/>
  <c r="B87" i="62"/>
  <c r="C87" i="62"/>
  <c r="A88" i="62"/>
  <c r="B88" i="62"/>
  <c r="C88" i="62"/>
  <c r="A89" i="62"/>
  <c r="B89" i="62"/>
  <c r="C89" i="62"/>
  <c r="A90" i="62"/>
  <c r="B90" i="62"/>
  <c r="C90" i="62"/>
  <c r="A91" i="62"/>
  <c r="B91" i="62"/>
  <c r="C91" i="62"/>
  <c r="A92" i="62"/>
  <c r="B92" i="62"/>
  <c r="C92" i="62"/>
  <c r="A93" i="62"/>
  <c r="B93" i="62"/>
  <c r="C93" i="62"/>
  <c r="A94" i="62"/>
  <c r="B94" i="62"/>
  <c r="C94" i="62"/>
  <c r="A95" i="62"/>
  <c r="B95" i="62"/>
  <c r="C95" i="62"/>
  <c r="A96" i="62"/>
  <c r="B96" i="62"/>
  <c r="C96" i="62"/>
  <c r="A97" i="62"/>
  <c r="B97" i="62"/>
  <c r="C97" i="62"/>
  <c r="A98" i="62"/>
  <c r="B98" i="62"/>
  <c r="C98" i="62"/>
  <c r="A99" i="62"/>
  <c r="B99" i="62"/>
  <c r="C99" i="62"/>
  <c r="A100" i="62"/>
  <c r="B100" i="62"/>
  <c r="C100" i="62"/>
  <c r="A101" i="62"/>
  <c r="B101" i="62"/>
  <c r="C101" i="62"/>
  <c r="A102" i="62"/>
  <c r="B102" i="62"/>
  <c r="C102" i="62"/>
  <c r="A103" i="62"/>
  <c r="B103" i="62"/>
  <c r="C103" i="62"/>
  <c r="A104" i="62"/>
  <c r="B104" i="62"/>
  <c r="C104" i="62"/>
  <c r="A105" i="62"/>
  <c r="B105" i="62"/>
  <c r="C105" i="62"/>
  <c r="A106" i="62"/>
  <c r="B106" i="62"/>
  <c r="C106" i="62"/>
  <c r="A107" i="62"/>
  <c r="B107" i="62"/>
  <c r="C107" i="62"/>
  <c r="A108" i="62"/>
  <c r="B108" i="62"/>
  <c r="C108" i="62"/>
  <c r="A109" i="62"/>
  <c r="B109" i="62"/>
  <c r="C109" i="62"/>
  <c r="A110" i="62"/>
  <c r="B110" i="62"/>
  <c r="C110" i="62"/>
  <c r="A111" i="62"/>
  <c r="B111" i="62"/>
  <c r="C111" i="62"/>
  <c r="A112" i="62"/>
  <c r="B112" i="62"/>
  <c r="C112" i="62"/>
  <c r="A113" i="62"/>
  <c r="B113" i="62"/>
  <c r="C113" i="62"/>
  <c r="A114" i="62"/>
  <c r="B114" i="62"/>
  <c r="C114" i="62"/>
  <c r="A115" i="62"/>
  <c r="B115" i="62"/>
  <c r="C115" i="62"/>
  <c r="A116" i="62"/>
  <c r="B116" i="62"/>
  <c r="C116" i="62"/>
  <c r="A117" i="62"/>
  <c r="B117" i="62"/>
  <c r="C117" i="62"/>
  <c r="A118" i="62"/>
  <c r="B118" i="62"/>
  <c r="C118" i="62"/>
  <c r="A119" i="62"/>
  <c r="B119" i="62"/>
  <c r="C119" i="62"/>
  <c r="A120" i="62"/>
  <c r="B120" i="62"/>
  <c r="C120" i="62"/>
  <c r="A121" i="62"/>
  <c r="B121" i="62"/>
  <c r="C121" i="62"/>
  <c r="A122" i="62"/>
  <c r="B122" i="62"/>
  <c r="C122" i="62"/>
  <c r="A123" i="62"/>
  <c r="B123" i="62"/>
  <c r="C123" i="62"/>
  <c r="C2" i="62"/>
  <c r="B2" i="62"/>
  <c r="A2" i="62"/>
  <c r="D580" i="62" l="1"/>
  <c r="E580" i="62" s="1"/>
  <c r="D6" i="62"/>
  <c r="D98" i="62"/>
  <c r="E98" i="62" s="1"/>
  <c r="D90" i="62"/>
  <c r="E90" i="62" s="1"/>
  <c r="D43" i="62"/>
  <c r="E43" i="62" s="1"/>
  <c r="D593" i="62"/>
  <c r="E593" i="62" s="1"/>
  <c r="D599" i="62"/>
  <c r="E599" i="62" s="1"/>
  <c r="D100" i="62"/>
  <c r="E100" i="62" s="1"/>
  <c r="D564" i="62"/>
  <c r="E564" i="62" s="1"/>
  <c r="D590" i="62"/>
  <c r="E590" i="62" s="1"/>
  <c r="D582" i="62"/>
  <c r="E582" i="62" s="1"/>
  <c r="D566" i="62"/>
  <c r="E566" i="62" s="1"/>
  <c r="D588" i="62"/>
  <c r="E588" i="62" s="1"/>
  <c r="D83" i="62"/>
  <c r="E83" i="62" s="1"/>
  <c r="D2" i="62"/>
  <c r="E2" i="62" s="1"/>
  <c r="D584" i="62"/>
  <c r="E584" i="62" s="1"/>
  <c r="D548" i="62"/>
  <c r="E548" i="62" s="1"/>
  <c r="D560" i="62"/>
  <c r="E560" i="62" s="1"/>
  <c r="D556" i="62"/>
  <c r="E556" i="62" s="1"/>
  <c r="D540" i="62"/>
  <c r="E540" i="62" s="1"/>
  <c r="D524" i="62"/>
  <c r="E524" i="62" s="1"/>
  <c r="D508" i="62"/>
  <c r="E508" i="62" s="1"/>
  <c r="D492" i="62"/>
  <c r="E492" i="62" s="1"/>
  <c r="D583" i="62"/>
  <c r="E583" i="62" s="1"/>
  <c r="D39" i="62"/>
  <c r="E39" i="62" s="1"/>
  <c r="D600" i="62"/>
  <c r="E600" i="62" s="1"/>
  <c r="D595" i="62"/>
  <c r="E595" i="62" s="1"/>
  <c r="D591" i="62"/>
  <c r="E591" i="62" s="1"/>
  <c r="D437" i="62"/>
  <c r="E437" i="62" s="1"/>
  <c r="D421" i="62"/>
  <c r="E421" i="62" s="1"/>
  <c r="D405" i="62"/>
  <c r="E405" i="62" s="1"/>
  <c r="D389" i="62"/>
  <c r="E389" i="62" s="1"/>
  <c r="D373" i="62"/>
  <c r="E373" i="62" s="1"/>
  <c r="D357" i="62"/>
  <c r="E357" i="62" s="1"/>
  <c r="D341" i="62"/>
  <c r="E341" i="62" s="1"/>
  <c r="D338" i="62"/>
  <c r="E338" i="62" s="1"/>
  <c r="D11" i="62"/>
  <c r="E11" i="62" s="1"/>
  <c r="D592" i="62"/>
  <c r="E592" i="62" s="1"/>
  <c r="D576" i="62"/>
  <c r="E576" i="62" s="1"/>
  <c r="D572" i="62"/>
  <c r="E572" i="62" s="1"/>
  <c r="D534" i="62"/>
  <c r="E534" i="62" s="1"/>
  <c r="D111" i="62"/>
  <c r="E111" i="62" s="1"/>
  <c r="D516" i="62"/>
  <c r="E516" i="62" s="1"/>
  <c r="D500" i="62"/>
  <c r="E500" i="62" s="1"/>
  <c r="D452" i="62"/>
  <c r="E452" i="62" s="1"/>
  <c r="D544" i="62"/>
  <c r="E544" i="62" s="1"/>
  <c r="D518" i="62"/>
  <c r="E518" i="62" s="1"/>
  <c r="D103" i="62"/>
  <c r="E103" i="62" s="1"/>
  <c r="D79" i="62"/>
  <c r="E79" i="62" s="1"/>
  <c r="D598" i="62"/>
  <c r="E598" i="62" s="1"/>
  <c r="D587" i="62"/>
  <c r="E587" i="62" s="1"/>
  <c r="D579" i="62"/>
  <c r="E579" i="62" s="1"/>
  <c r="D563" i="62"/>
  <c r="E563" i="62" s="1"/>
  <c r="D549" i="62"/>
  <c r="E549" i="62" s="1"/>
  <c r="D535" i="62"/>
  <c r="E535" i="62" s="1"/>
  <c r="D531" i="62"/>
  <c r="E531" i="62" s="1"/>
  <c r="D517" i="62"/>
  <c r="E517" i="62" s="1"/>
  <c r="D503" i="62"/>
  <c r="E503" i="62" s="1"/>
  <c r="D499" i="62"/>
  <c r="E499" i="62" s="1"/>
  <c r="D485" i="62"/>
  <c r="E485" i="62" s="1"/>
  <c r="D481" i="62"/>
  <c r="E481" i="62" s="1"/>
  <c r="D477" i="62"/>
  <c r="E477" i="62" s="1"/>
  <c r="D473" i="62"/>
  <c r="E473" i="62" s="1"/>
  <c r="D469" i="62"/>
  <c r="E469" i="62" s="1"/>
  <c r="D467" i="62"/>
  <c r="E467" i="62" s="1"/>
  <c r="D465" i="62"/>
  <c r="E465" i="62" s="1"/>
  <c r="D463" i="62"/>
  <c r="E463" i="62" s="1"/>
  <c r="D461" i="62"/>
  <c r="E461" i="62" s="1"/>
  <c r="D459" i="62"/>
  <c r="E459" i="62" s="1"/>
  <c r="D457" i="62"/>
  <c r="E457" i="62" s="1"/>
  <c r="D455" i="62"/>
  <c r="E455" i="62" s="1"/>
  <c r="D453" i="62"/>
  <c r="E453" i="62" s="1"/>
  <c r="D451" i="62"/>
  <c r="E451" i="62" s="1"/>
  <c r="D450" i="62"/>
  <c r="E450" i="62" s="1"/>
  <c r="D422" i="62"/>
  <c r="E422" i="62" s="1"/>
  <c r="D420" i="62"/>
  <c r="E420" i="62" s="1"/>
  <c r="D418" i="62"/>
  <c r="E418" i="62" s="1"/>
  <c r="D390" i="62"/>
  <c r="E390" i="62" s="1"/>
  <c r="D388" i="62"/>
  <c r="E388" i="62" s="1"/>
  <c r="D386" i="62"/>
  <c r="E386" i="62" s="1"/>
  <c r="D358" i="62"/>
  <c r="E358" i="62" s="1"/>
  <c r="D356" i="62"/>
  <c r="E356" i="62" s="1"/>
  <c r="D354" i="62"/>
  <c r="E354" i="62" s="1"/>
  <c r="D326" i="62"/>
  <c r="E326" i="62" s="1"/>
  <c r="D324" i="62"/>
  <c r="E324" i="62" s="1"/>
  <c r="D322" i="62"/>
  <c r="E322" i="62" s="1"/>
  <c r="D320" i="62"/>
  <c r="E320" i="62" s="1"/>
  <c r="D318" i="62"/>
  <c r="E318" i="62" s="1"/>
  <c r="D316" i="62"/>
  <c r="E316" i="62" s="1"/>
  <c r="D314" i="62"/>
  <c r="E314" i="62" s="1"/>
  <c r="D312" i="62"/>
  <c r="E312" i="62" s="1"/>
  <c r="D310" i="62"/>
  <c r="E310" i="62" s="1"/>
  <c r="D308" i="62"/>
  <c r="E308" i="62" s="1"/>
  <c r="D306" i="62"/>
  <c r="E306" i="62" s="1"/>
  <c r="D304" i="62"/>
  <c r="E304" i="62" s="1"/>
  <c r="D550" i="62"/>
  <c r="E550" i="62" s="1"/>
  <c r="D532" i="62"/>
  <c r="E532" i="62" s="1"/>
  <c r="D108" i="62"/>
  <c r="E108" i="62" s="1"/>
  <c r="D75" i="62"/>
  <c r="E75" i="62" s="1"/>
  <c r="D23" i="62"/>
  <c r="E23" i="62" s="1"/>
  <c r="D589" i="62"/>
  <c r="E589" i="62" s="1"/>
  <c r="D581" i="62"/>
  <c r="E581" i="62" s="1"/>
  <c r="D565" i="62"/>
  <c r="E565" i="62" s="1"/>
  <c r="D551" i="62"/>
  <c r="E551" i="62" s="1"/>
  <c r="D547" i="62"/>
  <c r="E547" i="62" s="1"/>
  <c r="D533" i="62"/>
  <c r="E533" i="62" s="1"/>
  <c r="D519" i="62"/>
  <c r="E519" i="62" s="1"/>
  <c r="D515" i="62"/>
  <c r="E515" i="62" s="1"/>
  <c r="D501" i="62"/>
  <c r="E501" i="62" s="1"/>
  <c r="D487" i="62"/>
  <c r="E487" i="62" s="1"/>
  <c r="D483" i="62"/>
  <c r="E483" i="62" s="1"/>
  <c r="D479" i="62"/>
  <c r="E479" i="62" s="1"/>
  <c r="D475" i="62"/>
  <c r="E475" i="62" s="1"/>
  <c r="D471" i="62"/>
  <c r="E471" i="62" s="1"/>
  <c r="D123" i="62"/>
  <c r="E123" i="62" s="1"/>
  <c r="D119" i="62"/>
  <c r="E119" i="62" s="1"/>
  <c r="D115" i="62"/>
  <c r="E115" i="62" s="1"/>
  <c r="D112" i="62"/>
  <c r="E112" i="62" s="1"/>
  <c r="D110" i="62"/>
  <c r="E110" i="62" s="1"/>
  <c r="D95" i="62"/>
  <c r="E95" i="62" s="1"/>
  <c r="D92" i="62"/>
  <c r="E92" i="62" s="1"/>
  <c r="D87" i="62"/>
  <c r="E87" i="62" s="1"/>
  <c r="D59" i="62"/>
  <c r="E59" i="62" s="1"/>
  <c r="D55" i="62"/>
  <c r="E55" i="62" s="1"/>
  <c r="D19" i="62"/>
  <c r="E19" i="62" s="1"/>
  <c r="D15" i="62"/>
  <c r="E15" i="62" s="1"/>
  <c r="D597" i="62"/>
  <c r="E597" i="62" s="1"/>
  <c r="D574" i="62"/>
  <c r="E574" i="62" s="1"/>
  <c r="D568" i="62"/>
  <c r="E568" i="62" s="1"/>
  <c r="D558" i="62"/>
  <c r="E558" i="62" s="1"/>
  <c r="D552" i="62"/>
  <c r="E552" i="62" s="1"/>
  <c r="D542" i="62"/>
  <c r="E542" i="62" s="1"/>
  <c r="D536" i="62"/>
  <c r="E536" i="62" s="1"/>
  <c r="D526" i="62"/>
  <c r="E526" i="62" s="1"/>
  <c r="D520" i="62"/>
  <c r="E520" i="62" s="1"/>
  <c r="D510" i="62"/>
  <c r="E510" i="62" s="1"/>
  <c r="D504" i="62"/>
  <c r="E504" i="62" s="1"/>
  <c r="D494" i="62"/>
  <c r="E494" i="62" s="1"/>
  <c r="D488" i="62"/>
  <c r="E488" i="62" s="1"/>
  <c r="D445" i="62"/>
  <c r="E445" i="62" s="1"/>
  <c r="D431" i="62"/>
  <c r="E431" i="62" s="1"/>
  <c r="D399" i="62"/>
  <c r="E399" i="62" s="1"/>
  <c r="D367" i="62"/>
  <c r="E367" i="62" s="1"/>
  <c r="D335" i="62"/>
  <c r="E335" i="62" s="1"/>
  <c r="D297" i="62"/>
  <c r="E297" i="62" s="1"/>
  <c r="D84" i="62"/>
  <c r="E84" i="62" s="1"/>
  <c r="D27" i="62"/>
  <c r="E27" i="62" s="1"/>
  <c r="D596" i="62"/>
  <c r="E596" i="62" s="1"/>
  <c r="D585" i="62"/>
  <c r="E585" i="62" s="1"/>
  <c r="D567" i="62"/>
  <c r="E567" i="62" s="1"/>
  <c r="D122" i="62"/>
  <c r="E122" i="62" s="1"/>
  <c r="D120" i="62"/>
  <c r="E120" i="62" s="1"/>
  <c r="D118" i="62"/>
  <c r="E118" i="62" s="1"/>
  <c r="D116" i="62"/>
  <c r="E116" i="62" s="1"/>
  <c r="D114" i="62"/>
  <c r="E114" i="62" s="1"/>
  <c r="D106" i="62"/>
  <c r="E106" i="62" s="1"/>
  <c r="D99" i="62"/>
  <c r="E99" i="62" s="1"/>
  <c r="D96" i="62"/>
  <c r="E96" i="62" s="1"/>
  <c r="D94" i="62"/>
  <c r="E94" i="62" s="1"/>
  <c r="D51" i="62"/>
  <c r="E51" i="62" s="1"/>
  <c r="D47" i="62"/>
  <c r="E47" i="62" s="1"/>
  <c r="D7" i="62"/>
  <c r="E7" i="62" s="1"/>
  <c r="D594" i="62"/>
  <c r="E594" i="62" s="1"/>
  <c r="D575" i="62"/>
  <c r="E575" i="62" s="1"/>
  <c r="D573" i="62"/>
  <c r="E573" i="62" s="1"/>
  <c r="D571" i="62"/>
  <c r="E571" i="62" s="1"/>
  <c r="D559" i="62"/>
  <c r="E559" i="62" s="1"/>
  <c r="D557" i="62"/>
  <c r="E557" i="62" s="1"/>
  <c r="D555" i="62"/>
  <c r="E555" i="62" s="1"/>
  <c r="D543" i="62"/>
  <c r="E543" i="62" s="1"/>
  <c r="D541" i="62"/>
  <c r="E541" i="62" s="1"/>
  <c r="D539" i="62"/>
  <c r="E539" i="62" s="1"/>
  <c r="D527" i="62"/>
  <c r="E527" i="62" s="1"/>
  <c r="D525" i="62"/>
  <c r="E525" i="62" s="1"/>
  <c r="D523" i="62"/>
  <c r="E523" i="62" s="1"/>
  <c r="D511" i="62"/>
  <c r="E511" i="62" s="1"/>
  <c r="D509" i="62"/>
  <c r="E509" i="62" s="1"/>
  <c r="D507" i="62"/>
  <c r="E507" i="62" s="1"/>
  <c r="D495" i="62"/>
  <c r="E495" i="62" s="1"/>
  <c r="D493" i="62"/>
  <c r="E493" i="62" s="1"/>
  <c r="D491" i="62"/>
  <c r="E491" i="62" s="1"/>
  <c r="D438" i="62"/>
  <c r="E438" i="62" s="1"/>
  <c r="D436" i="62"/>
  <c r="E436" i="62" s="1"/>
  <c r="D434" i="62"/>
  <c r="E434" i="62" s="1"/>
  <c r="D406" i="62"/>
  <c r="E406" i="62" s="1"/>
  <c r="D404" i="62"/>
  <c r="E404" i="62" s="1"/>
  <c r="D402" i="62"/>
  <c r="E402" i="62" s="1"/>
  <c r="D374" i="62"/>
  <c r="E374" i="62" s="1"/>
  <c r="D372" i="62"/>
  <c r="E372" i="62" s="1"/>
  <c r="D370" i="62"/>
  <c r="E370" i="62" s="1"/>
  <c r="D342" i="62"/>
  <c r="E342" i="62" s="1"/>
  <c r="D340" i="62"/>
  <c r="E340" i="62" s="1"/>
  <c r="D528" i="62"/>
  <c r="E528" i="62" s="1"/>
  <c r="D512" i="62"/>
  <c r="E512" i="62" s="1"/>
  <c r="D502" i="62"/>
  <c r="E502" i="62" s="1"/>
  <c r="D496" i="62"/>
  <c r="E496" i="62" s="1"/>
  <c r="D486" i="62"/>
  <c r="E486" i="62" s="1"/>
  <c r="D484" i="62"/>
  <c r="E484" i="62" s="1"/>
  <c r="D480" i="62"/>
  <c r="E480" i="62" s="1"/>
  <c r="D476" i="62"/>
  <c r="E476" i="62" s="1"/>
  <c r="D472" i="62"/>
  <c r="E472" i="62" s="1"/>
  <c r="D468" i="62"/>
  <c r="E468" i="62" s="1"/>
  <c r="D464" i="62"/>
  <c r="E464" i="62" s="1"/>
  <c r="D460" i="62"/>
  <c r="E460" i="62" s="1"/>
  <c r="D456" i="62"/>
  <c r="E456" i="62" s="1"/>
  <c r="D447" i="62"/>
  <c r="E447" i="62" s="1"/>
  <c r="D415" i="62"/>
  <c r="E415" i="62" s="1"/>
  <c r="D383" i="62"/>
  <c r="E383" i="62" s="1"/>
  <c r="D351" i="62"/>
  <c r="E351" i="62" s="1"/>
  <c r="D208" i="62"/>
  <c r="E208" i="62" s="1"/>
  <c r="D210" i="62"/>
  <c r="E210" i="62" s="1"/>
  <c r="D212" i="62"/>
  <c r="E212" i="62" s="1"/>
  <c r="D214" i="62"/>
  <c r="E214" i="62" s="1"/>
  <c r="D216" i="62"/>
  <c r="E216" i="62" s="1"/>
  <c r="D218" i="62"/>
  <c r="E218" i="62" s="1"/>
  <c r="D220" i="62"/>
  <c r="E220" i="62" s="1"/>
  <c r="D222" i="62"/>
  <c r="E222" i="62" s="1"/>
  <c r="D224" i="62"/>
  <c r="E224" i="62" s="1"/>
  <c r="D226" i="62"/>
  <c r="E226" i="62" s="1"/>
  <c r="D228" i="62"/>
  <c r="E228" i="62" s="1"/>
  <c r="D230" i="62"/>
  <c r="E230" i="62" s="1"/>
  <c r="D232" i="62"/>
  <c r="E232" i="62" s="1"/>
  <c r="D234" i="62"/>
  <c r="E234" i="62" s="1"/>
  <c r="D236" i="62"/>
  <c r="E236" i="62" s="1"/>
  <c r="D238" i="62"/>
  <c r="E238" i="62" s="1"/>
  <c r="D240" i="62"/>
  <c r="E240" i="62" s="1"/>
  <c r="D242" i="62"/>
  <c r="E242" i="62" s="1"/>
  <c r="D244" i="62"/>
  <c r="E244" i="62" s="1"/>
  <c r="D246" i="62"/>
  <c r="E246" i="62" s="1"/>
  <c r="D248" i="62"/>
  <c r="E248" i="62" s="1"/>
  <c r="D250" i="62"/>
  <c r="E250" i="62" s="1"/>
  <c r="D252" i="62"/>
  <c r="E252" i="62" s="1"/>
  <c r="D254" i="62"/>
  <c r="E254" i="62" s="1"/>
  <c r="D256" i="62"/>
  <c r="E256" i="62" s="1"/>
  <c r="D258" i="62"/>
  <c r="E258" i="62" s="1"/>
  <c r="D260" i="62"/>
  <c r="E260" i="62" s="1"/>
  <c r="D262" i="62"/>
  <c r="E262" i="62" s="1"/>
  <c r="D264" i="62"/>
  <c r="E264" i="62" s="1"/>
  <c r="D266" i="62"/>
  <c r="E266" i="62" s="1"/>
  <c r="D362" i="62"/>
  <c r="E362" i="62" s="1"/>
  <c r="D364" i="62"/>
  <c r="E364" i="62" s="1"/>
  <c r="D378" i="62"/>
  <c r="E378" i="62" s="1"/>
  <c r="D380" i="62"/>
  <c r="E380" i="62" s="1"/>
  <c r="D394" i="62"/>
  <c r="E394" i="62" s="1"/>
  <c r="D396" i="62"/>
  <c r="E396" i="62" s="1"/>
  <c r="D410" i="62"/>
  <c r="E410" i="62" s="1"/>
  <c r="D412" i="62"/>
  <c r="E412" i="62" s="1"/>
  <c r="D426" i="62"/>
  <c r="E426" i="62" s="1"/>
  <c r="D428" i="62"/>
  <c r="E428" i="62" s="1"/>
  <c r="D442" i="62"/>
  <c r="E442" i="62" s="1"/>
  <c r="D444" i="62"/>
  <c r="E444" i="62" s="1"/>
  <c r="D333" i="62"/>
  <c r="E333" i="62" s="1"/>
  <c r="D349" i="62"/>
  <c r="E349" i="62" s="1"/>
  <c r="D365" i="62"/>
  <c r="E365" i="62" s="1"/>
  <c r="D381" i="62"/>
  <c r="E381" i="62" s="1"/>
  <c r="D397" i="62"/>
  <c r="E397" i="62" s="1"/>
  <c r="D413" i="62"/>
  <c r="E413" i="62" s="1"/>
  <c r="D429" i="62"/>
  <c r="E429" i="62" s="1"/>
  <c r="D490" i="62"/>
  <c r="E490" i="62" s="1"/>
  <c r="D498" i="62"/>
  <c r="E498" i="62" s="1"/>
  <c r="D506" i="62"/>
  <c r="E506" i="62" s="1"/>
  <c r="D514" i="62"/>
  <c r="E514" i="62" s="1"/>
  <c r="D522" i="62"/>
  <c r="E522" i="62" s="1"/>
  <c r="D530" i="62"/>
  <c r="E530" i="62" s="1"/>
  <c r="D538" i="62"/>
  <c r="E538" i="62" s="1"/>
  <c r="D546" i="62"/>
  <c r="E546" i="62" s="1"/>
  <c r="D554" i="62"/>
  <c r="E554" i="62" s="1"/>
  <c r="D562" i="62"/>
  <c r="E562" i="62" s="1"/>
  <c r="D570" i="62"/>
  <c r="E570" i="62" s="1"/>
  <c r="D578" i="62"/>
  <c r="E578" i="62" s="1"/>
  <c r="D586" i="62"/>
  <c r="E586" i="62" s="1"/>
  <c r="D296" i="62"/>
  <c r="E296" i="62" s="1"/>
  <c r="D300" i="62"/>
  <c r="E300" i="62" s="1"/>
  <c r="D325" i="62"/>
  <c r="E325" i="62" s="1"/>
  <c r="D321" i="62"/>
  <c r="E321" i="62" s="1"/>
  <c r="D317" i="62"/>
  <c r="E317" i="62" s="1"/>
  <c r="D313" i="62"/>
  <c r="E313" i="62" s="1"/>
  <c r="D309" i="62"/>
  <c r="E309" i="62" s="1"/>
  <c r="D305" i="62"/>
  <c r="E305" i="62" s="1"/>
  <c r="D301" i="62"/>
  <c r="E301" i="62" s="1"/>
  <c r="D293" i="62"/>
  <c r="E293" i="62" s="1"/>
  <c r="D292" i="62"/>
  <c r="E292" i="62" s="1"/>
  <c r="D290" i="62"/>
  <c r="E290" i="62" s="1"/>
  <c r="D288" i="62"/>
  <c r="E288" i="62" s="1"/>
  <c r="D286" i="62"/>
  <c r="E286" i="62" s="1"/>
  <c r="D284" i="62"/>
  <c r="E284" i="62" s="1"/>
  <c r="D282" i="62"/>
  <c r="E282" i="62" s="1"/>
  <c r="D280" i="62"/>
  <c r="E280" i="62" s="1"/>
  <c r="D278" i="62"/>
  <c r="E278" i="62" s="1"/>
  <c r="D276" i="62"/>
  <c r="E276" i="62" s="1"/>
  <c r="D274" i="62"/>
  <c r="E274" i="62" s="1"/>
  <c r="D272" i="62"/>
  <c r="E272" i="62" s="1"/>
  <c r="D270" i="62"/>
  <c r="E270" i="62" s="1"/>
  <c r="D268" i="62"/>
  <c r="E268" i="62" s="1"/>
  <c r="D302" i="62"/>
  <c r="E302" i="62" s="1"/>
  <c r="D298" i="62"/>
  <c r="E298" i="62" s="1"/>
  <c r="D294" i="62"/>
  <c r="E294" i="62" s="1"/>
  <c r="D291" i="62"/>
  <c r="E291" i="62" s="1"/>
  <c r="D289" i="62"/>
  <c r="E289" i="62" s="1"/>
  <c r="D287" i="62"/>
  <c r="E287" i="62" s="1"/>
  <c r="D285" i="62"/>
  <c r="E285" i="62" s="1"/>
  <c r="D283" i="62"/>
  <c r="E283" i="62" s="1"/>
  <c r="D281" i="62"/>
  <c r="E281" i="62" s="1"/>
  <c r="D279" i="62"/>
  <c r="E279" i="62" s="1"/>
  <c r="D277" i="62"/>
  <c r="E277" i="62" s="1"/>
  <c r="D275" i="62"/>
  <c r="E275" i="62" s="1"/>
  <c r="D273" i="62"/>
  <c r="E273" i="62" s="1"/>
  <c r="D271" i="62"/>
  <c r="E271" i="62" s="1"/>
  <c r="D269" i="62"/>
  <c r="E269" i="62" s="1"/>
  <c r="D267" i="62"/>
  <c r="E267" i="62" s="1"/>
  <c r="D265" i="62"/>
  <c r="E265" i="62" s="1"/>
  <c r="D263" i="62"/>
  <c r="E263" i="62" s="1"/>
  <c r="D261" i="62"/>
  <c r="E261" i="62" s="1"/>
  <c r="D259" i="62"/>
  <c r="E259" i="62" s="1"/>
  <c r="D257" i="62"/>
  <c r="E257" i="62" s="1"/>
  <c r="D255" i="62"/>
  <c r="E255" i="62" s="1"/>
  <c r="D253" i="62"/>
  <c r="E253" i="62" s="1"/>
  <c r="D251" i="62"/>
  <c r="E251" i="62" s="1"/>
  <c r="D249" i="62"/>
  <c r="E249" i="62" s="1"/>
  <c r="D247" i="62"/>
  <c r="E247" i="62" s="1"/>
  <c r="D245" i="62"/>
  <c r="E245" i="62" s="1"/>
  <c r="D243" i="62"/>
  <c r="E243" i="62" s="1"/>
  <c r="D241" i="62"/>
  <c r="E241" i="62" s="1"/>
  <c r="D239" i="62"/>
  <c r="E239" i="62" s="1"/>
  <c r="D237" i="62"/>
  <c r="E237" i="62" s="1"/>
  <c r="D235" i="62"/>
  <c r="E235" i="62" s="1"/>
  <c r="D233" i="62"/>
  <c r="E233" i="62" s="1"/>
  <c r="D231" i="62"/>
  <c r="E231" i="62" s="1"/>
  <c r="D229" i="62"/>
  <c r="E229" i="62" s="1"/>
  <c r="D439" i="62"/>
  <c r="E439" i="62" s="1"/>
  <c r="D423" i="62"/>
  <c r="E423" i="62" s="1"/>
  <c r="D407" i="62"/>
  <c r="E407" i="62" s="1"/>
  <c r="D391" i="62"/>
  <c r="E391" i="62" s="1"/>
  <c r="D375" i="62"/>
  <c r="E375" i="62" s="1"/>
  <c r="D359" i="62"/>
  <c r="E359" i="62" s="1"/>
  <c r="D343" i="62"/>
  <c r="E343" i="62" s="1"/>
  <c r="D327" i="62"/>
  <c r="E327" i="62" s="1"/>
  <c r="D400" i="62"/>
  <c r="E400" i="62" s="1"/>
  <c r="D408" i="62"/>
  <c r="E408" i="62" s="1"/>
  <c r="D416" i="62"/>
  <c r="E416" i="62" s="1"/>
  <c r="D424" i="62"/>
  <c r="E424" i="62" s="1"/>
  <c r="D432" i="62"/>
  <c r="E432" i="62" s="1"/>
  <c r="D440" i="62"/>
  <c r="E440" i="62" s="1"/>
  <c r="D448" i="62"/>
  <c r="E448" i="62" s="1"/>
  <c r="D3" i="62"/>
  <c r="E3" i="62" s="1"/>
  <c r="D35" i="62"/>
  <c r="E35" i="62" s="1"/>
  <c r="D67" i="62"/>
  <c r="E67" i="62" s="1"/>
  <c r="D86" i="62"/>
  <c r="E86" i="62" s="1"/>
  <c r="D91" i="62"/>
  <c r="E91" i="62" s="1"/>
  <c r="D102" i="62"/>
  <c r="E102" i="62" s="1"/>
  <c r="D107" i="62"/>
  <c r="E107" i="62" s="1"/>
  <c r="D417" i="62"/>
  <c r="E417" i="62" s="1"/>
  <c r="D454" i="62"/>
  <c r="E454" i="62" s="1"/>
  <c r="D462" i="62"/>
  <c r="E462" i="62" s="1"/>
  <c r="D470" i="62"/>
  <c r="E470" i="62" s="1"/>
  <c r="D478" i="62"/>
  <c r="E478" i="62" s="1"/>
  <c r="D329" i="62"/>
  <c r="E329" i="62" s="1"/>
  <c r="D337" i="62"/>
  <c r="E337" i="62" s="1"/>
  <c r="D345" i="62"/>
  <c r="E345" i="62" s="1"/>
  <c r="D353" i="62"/>
  <c r="E353" i="62" s="1"/>
  <c r="D361" i="62"/>
  <c r="E361" i="62" s="1"/>
  <c r="D369" i="62"/>
  <c r="E369" i="62" s="1"/>
  <c r="D377" i="62"/>
  <c r="E377" i="62" s="1"/>
  <c r="D385" i="62"/>
  <c r="E385" i="62" s="1"/>
  <c r="D393" i="62"/>
  <c r="E393" i="62" s="1"/>
  <c r="D401" i="62"/>
  <c r="E401" i="62" s="1"/>
  <c r="D409" i="62"/>
  <c r="E409" i="62" s="1"/>
  <c r="D425" i="62"/>
  <c r="E425" i="62" s="1"/>
  <c r="D433" i="62"/>
  <c r="E433" i="62" s="1"/>
  <c r="D441" i="62"/>
  <c r="E441" i="62" s="1"/>
  <c r="D449" i="62"/>
  <c r="E449" i="62" s="1"/>
  <c r="D458" i="62"/>
  <c r="E458" i="62" s="1"/>
  <c r="D466" i="62"/>
  <c r="E466" i="62" s="1"/>
  <c r="D474" i="62"/>
  <c r="E474" i="62" s="1"/>
  <c r="D482" i="62"/>
  <c r="E482" i="62" s="1"/>
  <c r="D124" i="62"/>
  <c r="E124" i="62" s="1"/>
  <c r="D140" i="62"/>
  <c r="E140" i="62" s="1"/>
  <c r="D142" i="62"/>
  <c r="E142" i="62" s="1"/>
  <c r="D144" i="62"/>
  <c r="E144" i="62" s="1"/>
  <c r="D146" i="62"/>
  <c r="E146" i="62" s="1"/>
  <c r="D148" i="62"/>
  <c r="E148" i="62" s="1"/>
  <c r="D150" i="62"/>
  <c r="E150" i="62" s="1"/>
  <c r="D152" i="62"/>
  <c r="E152" i="62" s="1"/>
  <c r="D154" i="62"/>
  <c r="E154" i="62" s="1"/>
  <c r="D156" i="62"/>
  <c r="E156" i="62" s="1"/>
  <c r="D158" i="62"/>
  <c r="E158" i="62" s="1"/>
  <c r="D160" i="62"/>
  <c r="E160" i="62" s="1"/>
  <c r="D162" i="62"/>
  <c r="E162" i="62" s="1"/>
  <c r="D164" i="62"/>
  <c r="E164" i="62" s="1"/>
  <c r="D166" i="62"/>
  <c r="E166" i="62" s="1"/>
  <c r="D168" i="62"/>
  <c r="E168" i="62" s="1"/>
  <c r="D170" i="62"/>
  <c r="E170" i="62" s="1"/>
  <c r="D172" i="62"/>
  <c r="E172" i="62" s="1"/>
  <c r="D174" i="62"/>
  <c r="E174" i="62" s="1"/>
  <c r="D176" i="62"/>
  <c r="E176" i="62" s="1"/>
  <c r="D178" i="62"/>
  <c r="E178" i="62" s="1"/>
  <c r="D180" i="62"/>
  <c r="E180" i="62" s="1"/>
  <c r="D182" i="62"/>
  <c r="E182" i="62" s="1"/>
  <c r="D184" i="62"/>
  <c r="E184" i="62" s="1"/>
  <c r="D186" i="62"/>
  <c r="E186" i="62" s="1"/>
  <c r="D188" i="62"/>
  <c r="E188" i="62" s="1"/>
  <c r="D190" i="62"/>
  <c r="E190" i="62" s="1"/>
  <c r="D192" i="62"/>
  <c r="E192" i="62" s="1"/>
  <c r="D194" i="62"/>
  <c r="E194" i="62" s="1"/>
  <c r="D392" i="62"/>
  <c r="E392" i="62" s="1"/>
  <c r="D384" i="62"/>
  <c r="E384" i="62" s="1"/>
  <c r="D376" i="62"/>
  <c r="E376" i="62" s="1"/>
  <c r="D368" i="62"/>
  <c r="E368" i="62" s="1"/>
  <c r="D360" i="62"/>
  <c r="E360" i="62" s="1"/>
  <c r="D352" i="62"/>
  <c r="E352" i="62" s="1"/>
  <c r="D344" i="62"/>
  <c r="E344" i="62" s="1"/>
  <c r="D328" i="62"/>
  <c r="E328" i="62" s="1"/>
  <c r="D577" i="62"/>
  <c r="E577" i="62" s="1"/>
  <c r="D569" i="62"/>
  <c r="E569" i="62" s="1"/>
  <c r="D561" i="62"/>
  <c r="E561" i="62" s="1"/>
  <c r="D553" i="62"/>
  <c r="E553" i="62" s="1"/>
  <c r="D545" i="62"/>
  <c r="E545" i="62" s="1"/>
  <c r="D537" i="62"/>
  <c r="E537" i="62" s="1"/>
  <c r="D529" i="62"/>
  <c r="E529" i="62" s="1"/>
  <c r="D521" i="62"/>
  <c r="E521" i="62" s="1"/>
  <c r="D513" i="62"/>
  <c r="E513" i="62" s="1"/>
  <c r="D505" i="62"/>
  <c r="E505" i="62" s="1"/>
  <c r="D497" i="62"/>
  <c r="E497" i="62" s="1"/>
  <c r="D489" i="62"/>
  <c r="E489" i="62" s="1"/>
  <c r="D446" i="62"/>
  <c r="E446" i="62" s="1"/>
  <c r="D430" i="62"/>
  <c r="E430" i="62" s="1"/>
  <c r="D414" i="62"/>
  <c r="E414" i="62" s="1"/>
  <c r="D398" i="62"/>
  <c r="E398" i="62" s="1"/>
  <c r="D382" i="62"/>
  <c r="E382" i="62" s="1"/>
  <c r="D366" i="62"/>
  <c r="E366" i="62" s="1"/>
  <c r="D350" i="62"/>
  <c r="E350" i="62" s="1"/>
  <c r="D348" i="62"/>
  <c r="E348" i="62" s="1"/>
  <c r="D346" i="62"/>
  <c r="E346" i="62" s="1"/>
  <c r="D334" i="62"/>
  <c r="E334" i="62" s="1"/>
  <c r="D332" i="62"/>
  <c r="E332" i="62" s="1"/>
  <c r="D330" i="62"/>
  <c r="E330" i="62" s="1"/>
  <c r="D206" i="62"/>
  <c r="E206" i="62" s="1"/>
  <c r="D204" i="62"/>
  <c r="E204" i="62" s="1"/>
  <c r="D202" i="62"/>
  <c r="E202" i="62" s="1"/>
  <c r="D200" i="62"/>
  <c r="E200" i="62" s="1"/>
  <c r="D198" i="62"/>
  <c r="E198" i="62" s="1"/>
  <c r="D196" i="62"/>
  <c r="E196" i="62" s="1"/>
  <c r="D227" i="62"/>
  <c r="E227" i="62" s="1"/>
  <c r="D225" i="62"/>
  <c r="E225" i="62" s="1"/>
  <c r="D223" i="62"/>
  <c r="E223" i="62" s="1"/>
  <c r="D221" i="62"/>
  <c r="E221" i="62" s="1"/>
  <c r="D219" i="62"/>
  <c r="E219" i="62" s="1"/>
  <c r="D217" i="62"/>
  <c r="E217" i="62" s="1"/>
  <c r="D215" i="62"/>
  <c r="E215" i="62" s="1"/>
  <c r="D213" i="62"/>
  <c r="E213" i="62" s="1"/>
  <c r="D211" i="62"/>
  <c r="E211" i="62" s="1"/>
  <c r="D209" i="62"/>
  <c r="E209" i="62" s="1"/>
  <c r="D207" i="62"/>
  <c r="E207" i="62" s="1"/>
  <c r="D205" i="62"/>
  <c r="E205" i="62" s="1"/>
  <c r="D203" i="62"/>
  <c r="E203" i="62" s="1"/>
  <c r="D201" i="62"/>
  <c r="E201" i="62" s="1"/>
  <c r="D199" i="62"/>
  <c r="E199" i="62" s="1"/>
  <c r="D197" i="62"/>
  <c r="E197" i="62" s="1"/>
  <c r="D195" i="62"/>
  <c r="E195" i="62" s="1"/>
  <c r="D193" i="62"/>
  <c r="E193" i="62" s="1"/>
  <c r="D191" i="62"/>
  <c r="E191" i="62" s="1"/>
  <c r="D189" i="62"/>
  <c r="E189" i="62" s="1"/>
  <c r="D187" i="62"/>
  <c r="E187" i="62" s="1"/>
  <c r="D185" i="62"/>
  <c r="E185" i="62" s="1"/>
  <c r="D183" i="62"/>
  <c r="E183" i="62" s="1"/>
  <c r="D181" i="62"/>
  <c r="E181" i="62" s="1"/>
  <c r="D179" i="62"/>
  <c r="E179" i="62" s="1"/>
  <c r="D177" i="62"/>
  <c r="E177" i="62" s="1"/>
  <c r="D175" i="62"/>
  <c r="E175" i="62" s="1"/>
  <c r="D173" i="62"/>
  <c r="E173" i="62" s="1"/>
  <c r="D171" i="62"/>
  <c r="E171" i="62" s="1"/>
  <c r="D169" i="62"/>
  <c r="E169" i="62" s="1"/>
  <c r="D167" i="62"/>
  <c r="E167" i="62" s="1"/>
  <c r="D165" i="62"/>
  <c r="E165" i="62" s="1"/>
  <c r="D163" i="62"/>
  <c r="E163" i="62" s="1"/>
  <c r="D161" i="62"/>
  <c r="E161" i="62" s="1"/>
  <c r="D159" i="62"/>
  <c r="E159" i="62" s="1"/>
  <c r="D157" i="62"/>
  <c r="E157" i="62" s="1"/>
  <c r="D155" i="62"/>
  <c r="E155" i="62" s="1"/>
  <c r="D153" i="62"/>
  <c r="E153" i="62" s="1"/>
  <c r="D151" i="62"/>
  <c r="E151" i="62" s="1"/>
  <c r="D149" i="62"/>
  <c r="E149" i="62" s="1"/>
  <c r="D147" i="62"/>
  <c r="E147" i="62" s="1"/>
  <c r="D145" i="62"/>
  <c r="E145" i="62" s="1"/>
  <c r="D128" i="62"/>
  <c r="E128" i="62" s="1"/>
  <c r="D395" i="62"/>
  <c r="E395" i="62" s="1"/>
  <c r="D387" i="62"/>
  <c r="E387" i="62" s="1"/>
  <c r="D379" i="62"/>
  <c r="E379" i="62" s="1"/>
  <c r="D371" i="62"/>
  <c r="E371" i="62" s="1"/>
  <c r="D363" i="62"/>
  <c r="E363" i="62" s="1"/>
  <c r="D355" i="62"/>
  <c r="E355" i="62" s="1"/>
  <c r="D347" i="62"/>
  <c r="E347" i="62" s="1"/>
  <c r="D339" i="62"/>
  <c r="E339" i="62" s="1"/>
  <c r="D331" i="62"/>
  <c r="E331" i="62" s="1"/>
  <c r="D323" i="62"/>
  <c r="E323" i="62" s="1"/>
  <c r="D319" i="62"/>
  <c r="E319" i="62" s="1"/>
  <c r="D315" i="62"/>
  <c r="E315" i="62" s="1"/>
  <c r="D311" i="62"/>
  <c r="E311" i="62" s="1"/>
  <c r="D307" i="62"/>
  <c r="E307" i="62" s="1"/>
  <c r="D303" i="62"/>
  <c r="E303" i="62" s="1"/>
  <c r="D299" i="62"/>
  <c r="E299" i="62" s="1"/>
  <c r="D295" i="62"/>
  <c r="E295" i="62" s="1"/>
  <c r="D136" i="62"/>
  <c r="E136" i="62" s="1"/>
  <c r="D132" i="62"/>
  <c r="E132" i="62" s="1"/>
  <c r="D130" i="62"/>
  <c r="E130" i="62" s="1"/>
  <c r="D443" i="62"/>
  <c r="E443" i="62" s="1"/>
  <c r="D435" i="62"/>
  <c r="E435" i="62" s="1"/>
  <c r="D427" i="62"/>
  <c r="E427" i="62" s="1"/>
  <c r="D419" i="62"/>
  <c r="E419" i="62" s="1"/>
  <c r="D411" i="62"/>
  <c r="E411" i="62" s="1"/>
  <c r="D403" i="62"/>
  <c r="E403" i="62" s="1"/>
  <c r="D121" i="62"/>
  <c r="E121" i="62" s="1"/>
  <c r="D117" i="62"/>
  <c r="E117" i="62" s="1"/>
  <c r="D104" i="62"/>
  <c r="E104" i="62" s="1"/>
  <c r="D88" i="62"/>
  <c r="E88" i="62" s="1"/>
  <c r="D71" i="62"/>
  <c r="E71" i="62" s="1"/>
  <c r="D31" i="62"/>
  <c r="E31" i="62" s="1"/>
  <c r="D336" i="62"/>
  <c r="E336" i="62" s="1"/>
  <c r="D143" i="62"/>
  <c r="E143" i="62" s="1"/>
  <c r="D141" i="62"/>
  <c r="E141" i="62" s="1"/>
  <c r="D139" i="62"/>
  <c r="E139" i="62" s="1"/>
  <c r="D133" i="62"/>
  <c r="E133" i="62" s="1"/>
  <c r="D131" i="62"/>
  <c r="E131" i="62" s="1"/>
  <c r="D125" i="62"/>
  <c r="E125" i="62" s="1"/>
  <c r="D134" i="62"/>
  <c r="E134" i="62" s="1"/>
  <c r="D126" i="62"/>
  <c r="E126" i="62" s="1"/>
  <c r="D137" i="62"/>
  <c r="E137" i="62" s="1"/>
  <c r="D135" i="62"/>
  <c r="E135" i="62" s="1"/>
  <c r="D129" i="62"/>
  <c r="E129" i="62" s="1"/>
  <c r="D127" i="62"/>
  <c r="E127" i="62" s="1"/>
  <c r="D138" i="62"/>
  <c r="E138" i="62" s="1"/>
  <c r="D76" i="62"/>
  <c r="E76" i="62" s="1"/>
  <c r="D68" i="62"/>
  <c r="E68" i="62" s="1"/>
  <c r="D60" i="62"/>
  <c r="E60" i="62" s="1"/>
  <c r="D52" i="62"/>
  <c r="E52" i="62" s="1"/>
  <c r="D44" i="62"/>
  <c r="E44" i="62" s="1"/>
  <c r="D36" i="62"/>
  <c r="E36" i="62" s="1"/>
  <c r="D28" i="62"/>
  <c r="E28" i="62" s="1"/>
  <c r="D20" i="62"/>
  <c r="E20" i="62" s="1"/>
  <c r="D12" i="62"/>
  <c r="E12" i="62" s="1"/>
  <c r="D4" i="62"/>
  <c r="E4" i="62" s="1"/>
  <c r="D113" i="62"/>
  <c r="E113" i="62" s="1"/>
  <c r="D63" i="62"/>
  <c r="E63" i="62" s="1"/>
  <c r="D5" i="62"/>
  <c r="E5" i="62" s="1"/>
  <c r="D80" i="62"/>
  <c r="E80" i="62" s="1"/>
  <c r="D72" i="62"/>
  <c r="E72" i="62" s="1"/>
  <c r="D64" i="62"/>
  <c r="E64" i="62" s="1"/>
  <c r="D56" i="62"/>
  <c r="E56" i="62" s="1"/>
  <c r="D48" i="62"/>
  <c r="E48" i="62" s="1"/>
  <c r="D40" i="62"/>
  <c r="E40" i="62" s="1"/>
  <c r="D32" i="62"/>
  <c r="E32" i="62" s="1"/>
  <c r="D24" i="62"/>
  <c r="E24" i="62" s="1"/>
  <c r="D16" i="62"/>
  <c r="E16" i="62" s="1"/>
  <c r="D8" i="62"/>
  <c r="E8" i="62" s="1"/>
  <c r="D26" i="62"/>
  <c r="E26" i="62" s="1"/>
  <c r="D38" i="62"/>
  <c r="E38" i="62" s="1"/>
  <c r="D46" i="62"/>
  <c r="E46" i="62" s="1"/>
  <c r="D54" i="62"/>
  <c r="E54" i="62" s="1"/>
  <c r="D66" i="62"/>
  <c r="E66" i="62" s="1"/>
  <c r="D74" i="62"/>
  <c r="E74" i="62" s="1"/>
  <c r="E6" i="62"/>
  <c r="D10" i="62"/>
  <c r="E10" i="62" s="1"/>
  <c r="D14" i="62"/>
  <c r="E14" i="62" s="1"/>
  <c r="D18" i="62"/>
  <c r="E18" i="62" s="1"/>
  <c r="D22" i="62"/>
  <c r="E22" i="62" s="1"/>
  <c r="D30" i="62"/>
  <c r="E30" i="62" s="1"/>
  <c r="D34" i="62"/>
  <c r="E34" i="62" s="1"/>
  <c r="D42" i="62"/>
  <c r="E42" i="62" s="1"/>
  <c r="D58" i="62"/>
  <c r="E58" i="62" s="1"/>
  <c r="D62" i="62"/>
  <c r="E62" i="62" s="1"/>
  <c r="D70" i="62"/>
  <c r="E70" i="62" s="1"/>
  <c r="D78" i="62"/>
  <c r="E78" i="62" s="1"/>
  <c r="D50" i="62"/>
  <c r="E50" i="62" s="1"/>
  <c r="D82" i="62"/>
  <c r="E82" i="62" s="1"/>
  <c r="D109" i="62"/>
  <c r="E109" i="62" s="1"/>
  <c r="D105" i="62"/>
  <c r="E105" i="62" s="1"/>
  <c r="D101" i="62"/>
  <c r="E101" i="62" s="1"/>
  <c r="D97" i="62"/>
  <c r="E97" i="62" s="1"/>
  <c r="D93" i="62"/>
  <c r="E93" i="62" s="1"/>
  <c r="D89" i="62"/>
  <c r="E89" i="62" s="1"/>
  <c r="D85" i="62"/>
  <c r="E85" i="62" s="1"/>
  <c r="D81" i="62"/>
  <c r="E81" i="62" s="1"/>
  <c r="D77" i="62"/>
  <c r="E77" i="62" s="1"/>
  <c r="D73" i="62"/>
  <c r="E73" i="62" s="1"/>
  <c r="D69" i="62"/>
  <c r="E69" i="62" s="1"/>
  <c r="D65" i="62"/>
  <c r="E65" i="62" s="1"/>
  <c r="D61" i="62"/>
  <c r="E61" i="62" s="1"/>
  <c r="D57" i="62"/>
  <c r="E57" i="62" s="1"/>
  <c r="D53" i="62"/>
  <c r="E53" i="62" s="1"/>
  <c r="D49" i="62"/>
  <c r="E49" i="62" s="1"/>
  <c r="D45" i="62"/>
  <c r="E45" i="62" s="1"/>
  <c r="D41" i="62"/>
  <c r="E41" i="62" s="1"/>
  <c r="D37" i="62"/>
  <c r="E37" i="62" s="1"/>
  <c r="D33" i="62"/>
  <c r="E33" i="62" s="1"/>
  <c r="D29" i="62"/>
  <c r="E29" i="62" s="1"/>
  <c r="D25" i="62"/>
  <c r="E25" i="62" s="1"/>
  <c r="D21" i="62"/>
  <c r="E21" i="62" s="1"/>
  <c r="D17" i="62"/>
  <c r="E17" i="62" s="1"/>
  <c r="D13" i="62"/>
  <c r="E13" i="62" s="1"/>
  <c r="D9" i="62"/>
  <c r="E9" i="62" s="1"/>
  <c r="AP55" i="44"/>
  <c r="AL190" i="44" l="1"/>
  <c r="W66" i="44" l="1"/>
  <c r="AP19" i="44"/>
  <c r="AP22" i="44" l="1"/>
  <c r="I15" i="62"/>
  <c r="I16" i="62"/>
  <c r="I17" i="62"/>
  <c r="I18" i="62"/>
  <c r="I19" i="62"/>
  <c r="I20" i="62"/>
  <c r="I21" i="62"/>
  <c r="I22" i="62"/>
  <c r="I23" i="62"/>
  <c r="I24" i="62"/>
  <c r="I25" i="62"/>
  <c r="I26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B4" i="61"/>
  <c r="B5" i="61"/>
  <c r="B6" i="61"/>
  <c r="B7" i="61"/>
  <c r="B8" i="61"/>
  <c r="B9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O42" i="69"/>
  <c r="O43" i="69" s="1"/>
  <c r="O35" i="69"/>
  <c r="O36" i="69"/>
  <c r="O37" i="69"/>
  <c r="O38" i="69"/>
  <c r="O34" i="69"/>
  <c r="O26" i="69"/>
  <c r="O27" i="69"/>
  <c r="O28" i="69"/>
  <c r="O29" i="69"/>
  <c r="O30" i="69"/>
  <c r="O25" i="69"/>
  <c r="O14" i="69"/>
  <c r="O15" i="69"/>
  <c r="O16" i="69"/>
  <c r="O17" i="69"/>
  <c r="O18" i="69"/>
  <c r="O19" i="69"/>
  <c r="O20" i="69"/>
  <c r="O21" i="69"/>
  <c r="O13" i="69"/>
  <c r="O7" i="69"/>
  <c r="O8" i="69"/>
  <c r="O9" i="69"/>
  <c r="O6" i="69"/>
  <c r="D17" i="68"/>
  <c r="E17" i="68"/>
  <c r="F17" i="68"/>
  <c r="G17" i="68"/>
  <c r="C17" i="68"/>
  <c r="C10" i="61" l="1"/>
  <c r="D10" i="61" s="1"/>
  <c r="O39" i="69"/>
  <c r="O10" i="69"/>
  <c r="O22" i="69"/>
  <c r="O31" i="69"/>
  <c r="O45" i="69" l="1"/>
  <c r="W3" i="44" l="1"/>
  <c r="AL131" i="44" l="1"/>
  <c r="U442" i="44"/>
  <c r="V442" i="44" s="1"/>
  <c r="U443" i="44"/>
  <c r="V443" i="44" s="1"/>
  <c r="U444" i="44"/>
  <c r="V444" i="44" s="1"/>
  <c r="U445" i="44"/>
  <c r="V445" i="44" s="1"/>
  <c r="U446" i="44"/>
  <c r="V446" i="44" s="1"/>
  <c r="U447" i="44"/>
  <c r="V447" i="44" s="1"/>
  <c r="U448" i="44"/>
  <c r="V448" i="44" s="1"/>
  <c r="U449" i="44"/>
  <c r="V449" i="44" s="1"/>
  <c r="U450" i="44"/>
  <c r="V450" i="44" s="1"/>
  <c r="U451" i="44"/>
  <c r="V451" i="44" s="1"/>
  <c r="U452" i="44"/>
  <c r="V452" i="44" s="1"/>
  <c r="U453" i="44"/>
  <c r="V453" i="44" s="1"/>
  <c r="U454" i="44"/>
  <c r="V454" i="44" s="1"/>
  <c r="U455" i="44"/>
  <c r="V455" i="44" s="1"/>
  <c r="U456" i="44"/>
  <c r="V456" i="44" s="1"/>
  <c r="U457" i="44"/>
  <c r="V457" i="44" s="1"/>
  <c r="U458" i="44"/>
  <c r="V458" i="44" s="1"/>
  <c r="U459" i="44"/>
  <c r="V459" i="44" s="1"/>
  <c r="U460" i="44"/>
  <c r="V460" i="44" s="1"/>
  <c r="U461" i="44"/>
  <c r="V461" i="44" s="1"/>
  <c r="U462" i="44"/>
  <c r="V462" i="44" s="1"/>
  <c r="U463" i="44"/>
  <c r="V463" i="44" s="1"/>
  <c r="U464" i="44"/>
  <c r="V464" i="44" s="1"/>
  <c r="U465" i="44"/>
  <c r="V465" i="44" s="1"/>
  <c r="U466" i="44"/>
  <c r="V466" i="44" s="1"/>
  <c r="U467" i="44"/>
  <c r="V467" i="44" s="1"/>
  <c r="U468" i="44"/>
  <c r="V468" i="44" s="1"/>
  <c r="U469" i="44"/>
  <c r="V469" i="44" s="1"/>
  <c r="U470" i="44"/>
  <c r="V470" i="44" s="1"/>
  <c r="U471" i="44"/>
  <c r="V471" i="44" s="1"/>
  <c r="U472" i="44"/>
  <c r="V472" i="44" s="1"/>
  <c r="U473" i="44"/>
  <c r="V473" i="44" s="1"/>
  <c r="U474" i="44"/>
  <c r="V474" i="44" s="1"/>
  <c r="U475" i="44"/>
  <c r="V475" i="44" s="1"/>
  <c r="U476" i="44"/>
  <c r="V476" i="44" s="1"/>
  <c r="U477" i="44"/>
  <c r="V477" i="44" s="1"/>
  <c r="U478" i="44"/>
  <c r="V478" i="44" s="1"/>
  <c r="U479" i="44"/>
  <c r="V479" i="44" s="1"/>
  <c r="U480" i="44"/>
  <c r="V480" i="44" s="1"/>
  <c r="U481" i="44"/>
  <c r="V481" i="44" s="1"/>
  <c r="U482" i="44"/>
  <c r="V482" i="44" s="1"/>
  <c r="U483" i="44"/>
  <c r="V483" i="44" s="1"/>
  <c r="U484" i="44"/>
  <c r="V484" i="44" s="1"/>
  <c r="U485" i="44"/>
  <c r="V485" i="44" s="1"/>
  <c r="U486" i="44"/>
  <c r="V486" i="44" s="1"/>
  <c r="U487" i="44"/>
  <c r="V487" i="44" s="1"/>
  <c r="U488" i="44"/>
  <c r="V488" i="44" s="1"/>
  <c r="U489" i="44"/>
  <c r="V489" i="44" s="1"/>
  <c r="U490" i="44"/>
  <c r="V490" i="44" s="1"/>
  <c r="U491" i="44"/>
  <c r="V491" i="44" s="1"/>
  <c r="U492" i="44"/>
  <c r="V492" i="44" s="1"/>
  <c r="U493" i="44"/>
  <c r="V493" i="44" s="1"/>
  <c r="U494" i="44"/>
  <c r="V494" i="44" s="1"/>
  <c r="U495" i="44"/>
  <c r="V495" i="44" s="1"/>
  <c r="U496" i="44"/>
  <c r="V496" i="44" s="1"/>
  <c r="U497" i="44"/>
  <c r="V497" i="44" s="1"/>
  <c r="U498" i="44"/>
  <c r="V498" i="44" s="1"/>
  <c r="U499" i="44"/>
  <c r="V499" i="44" s="1"/>
  <c r="U500" i="44"/>
  <c r="V500" i="44" s="1"/>
  <c r="U501" i="44"/>
  <c r="V501" i="44" s="1"/>
  <c r="U502" i="44"/>
  <c r="V502" i="44" s="1"/>
  <c r="U503" i="44"/>
  <c r="V503" i="44" s="1"/>
  <c r="U504" i="44"/>
  <c r="V504" i="44" s="1"/>
  <c r="T3" i="44"/>
  <c r="U3" i="44" s="1"/>
  <c r="V3" i="44" s="1"/>
  <c r="T4" i="44" l="1"/>
  <c r="U4" i="44" s="1"/>
  <c r="V4" i="44" s="1"/>
  <c r="T16" i="44"/>
  <c r="U16" i="44" s="1"/>
  <c r="AL66" i="44"/>
  <c r="AL207" i="44" l="1"/>
  <c r="AL85" i="44" l="1"/>
  <c r="AL82" i="44"/>
  <c r="W277" i="44"/>
  <c r="X277" i="44" s="1"/>
  <c r="W278" i="44"/>
  <c r="X278" i="44" s="1"/>
  <c r="W279" i="44"/>
  <c r="Y279" i="44" s="1"/>
  <c r="W280" i="44"/>
  <c r="X280" i="44" s="1"/>
  <c r="W281" i="44"/>
  <c r="X281" i="44" s="1"/>
  <c r="W282" i="44"/>
  <c r="X282" i="44" s="1"/>
  <c r="W283" i="44"/>
  <c r="Y283" i="44" s="1"/>
  <c r="W284" i="44"/>
  <c r="X284" i="44" s="1"/>
  <c r="W285" i="44"/>
  <c r="X285" i="44" s="1"/>
  <c r="W286" i="44"/>
  <c r="X286" i="44" s="1"/>
  <c r="W287" i="44"/>
  <c r="Y287" i="44" s="1"/>
  <c r="W288" i="44"/>
  <c r="X288" i="44" s="1"/>
  <c r="W289" i="44"/>
  <c r="X289" i="44" s="1"/>
  <c r="W290" i="44"/>
  <c r="X290" i="44" s="1"/>
  <c r="W291" i="44"/>
  <c r="Y291" i="44" s="1"/>
  <c r="W292" i="44"/>
  <c r="X292" i="44" s="1"/>
  <c r="W293" i="44"/>
  <c r="X293" i="44" s="1"/>
  <c r="W294" i="44"/>
  <c r="X294" i="44" s="1"/>
  <c r="W295" i="44"/>
  <c r="Y295" i="44" s="1"/>
  <c r="W296" i="44"/>
  <c r="X296" i="44" s="1"/>
  <c r="W297" i="44"/>
  <c r="X297" i="44" s="1"/>
  <c r="W298" i="44"/>
  <c r="X298" i="44" s="1"/>
  <c r="W299" i="44"/>
  <c r="Y299" i="44" s="1"/>
  <c r="W300" i="44"/>
  <c r="X300" i="44" s="1"/>
  <c r="W301" i="44"/>
  <c r="X301" i="44" s="1"/>
  <c r="W302" i="44"/>
  <c r="X302" i="44" s="1"/>
  <c r="W303" i="44"/>
  <c r="Y303" i="44" s="1"/>
  <c r="W304" i="44"/>
  <c r="X304" i="44" s="1"/>
  <c r="W305" i="44"/>
  <c r="X305" i="44" s="1"/>
  <c r="W306" i="44"/>
  <c r="X306" i="44" s="1"/>
  <c r="W307" i="44"/>
  <c r="Y307" i="44" s="1"/>
  <c r="W308" i="44"/>
  <c r="X308" i="44" s="1"/>
  <c r="W309" i="44"/>
  <c r="X309" i="44" s="1"/>
  <c r="W236" i="44"/>
  <c r="X236" i="44" s="1"/>
  <c r="W237" i="44"/>
  <c r="X237" i="44" s="1"/>
  <c r="W238" i="44"/>
  <c r="X238" i="44" s="1"/>
  <c r="W239" i="44"/>
  <c r="Y239" i="44" s="1"/>
  <c r="W240" i="44"/>
  <c r="X240" i="44" s="1"/>
  <c r="W241" i="44"/>
  <c r="X241" i="44" s="1"/>
  <c r="W242" i="44"/>
  <c r="X242" i="44" s="1"/>
  <c r="W243" i="44"/>
  <c r="Y243" i="44" s="1"/>
  <c r="W244" i="44"/>
  <c r="X244" i="44" s="1"/>
  <c r="W245" i="44"/>
  <c r="X245" i="44" s="1"/>
  <c r="W246" i="44"/>
  <c r="X246" i="44" s="1"/>
  <c r="W247" i="44"/>
  <c r="Y247" i="44" s="1"/>
  <c r="W248" i="44"/>
  <c r="X248" i="44" s="1"/>
  <c r="W249" i="44"/>
  <c r="X249" i="44" s="1"/>
  <c r="W250" i="44"/>
  <c r="X250" i="44" s="1"/>
  <c r="W251" i="44"/>
  <c r="Y251" i="44" s="1"/>
  <c r="W252" i="44"/>
  <c r="X252" i="44" s="1"/>
  <c r="W253" i="44"/>
  <c r="X253" i="44" s="1"/>
  <c r="W254" i="44"/>
  <c r="X254" i="44" s="1"/>
  <c r="W255" i="44"/>
  <c r="Y255" i="44" s="1"/>
  <c r="W256" i="44"/>
  <c r="X256" i="44" s="1"/>
  <c r="W257" i="44"/>
  <c r="X257" i="44" s="1"/>
  <c r="W258" i="44"/>
  <c r="X258" i="44" s="1"/>
  <c r="W259" i="44"/>
  <c r="Y259" i="44" s="1"/>
  <c r="W260" i="44"/>
  <c r="X260" i="44" s="1"/>
  <c r="W261" i="44"/>
  <c r="X261" i="44" s="1"/>
  <c r="W262" i="44"/>
  <c r="X262" i="44" s="1"/>
  <c r="W263" i="44"/>
  <c r="Y263" i="44" s="1"/>
  <c r="W264" i="44"/>
  <c r="X264" i="44" s="1"/>
  <c r="W265" i="44"/>
  <c r="X265" i="44" s="1"/>
  <c r="W266" i="44"/>
  <c r="X266" i="44" s="1"/>
  <c r="W267" i="44"/>
  <c r="Y267" i="44" s="1"/>
  <c r="W268" i="44"/>
  <c r="X268" i="44" s="1"/>
  <c r="W269" i="44"/>
  <c r="X269" i="44" s="1"/>
  <c r="W270" i="44"/>
  <c r="X270" i="44" s="1"/>
  <c r="W271" i="44"/>
  <c r="Y271" i="44" s="1"/>
  <c r="W272" i="44"/>
  <c r="X272" i="44" s="1"/>
  <c r="W273" i="44"/>
  <c r="X273" i="44" s="1"/>
  <c r="W274" i="44"/>
  <c r="X274" i="44" s="1"/>
  <c r="W275" i="44"/>
  <c r="Y275" i="44" s="1"/>
  <c r="W276" i="44"/>
  <c r="X276" i="44" s="1"/>
  <c r="Y296" i="44" l="1"/>
  <c r="Y304" i="44"/>
  <c r="Y288" i="44"/>
  <c r="X239" i="44"/>
  <c r="X271" i="44"/>
  <c r="Y308" i="44"/>
  <c r="Y300" i="44"/>
  <c r="Y292" i="44"/>
  <c r="Y284" i="44"/>
  <c r="X243" i="44"/>
  <c r="X275" i="44"/>
  <c r="X267" i="44"/>
  <c r="X263" i="44"/>
  <c r="X259" i="44"/>
  <c r="X255" i="44"/>
  <c r="X251" i="44"/>
  <c r="X279" i="44"/>
  <c r="Y270" i="44"/>
  <c r="Y262" i="44"/>
  <c r="Y254" i="44"/>
  <c r="Y309" i="44"/>
  <c r="Y305" i="44"/>
  <c r="Y301" i="44"/>
  <c r="Y297" i="44"/>
  <c r="Y293" i="44"/>
  <c r="Y289" i="44"/>
  <c r="X283" i="44"/>
  <c r="Y280" i="44"/>
  <c r="Y274" i="44"/>
  <c r="Y266" i="44"/>
  <c r="Y258" i="44"/>
  <c r="Y250" i="44"/>
  <c r="X247" i="44"/>
  <c r="X307" i="44"/>
  <c r="X303" i="44"/>
  <c r="X299" i="44"/>
  <c r="X295" i="44"/>
  <c r="X291" i="44"/>
  <c r="X287" i="44"/>
  <c r="Y285" i="44"/>
  <c r="Y281" i="44"/>
  <c r="Y277" i="44"/>
  <c r="Y306" i="44"/>
  <c r="Y302" i="44"/>
  <c r="Y298" i="44"/>
  <c r="Y294" i="44"/>
  <c r="Y290" i="44"/>
  <c r="Y286" i="44"/>
  <c r="Y282" i="44"/>
  <c r="Y278" i="44"/>
  <c r="Y246" i="44"/>
  <c r="Y242" i="44"/>
  <c r="Y238" i="44"/>
  <c r="Y268" i="44"/>
  <c r="Y260" i="44"/>
  <c r="Y256" i="44"/>
  <c r="Y252" i="44"/>
  <c r="Y248" i="44"/>
  <c r="Y244" i="44"/>
  <c r="Y240" i="44"/>
  <c r="Y236" i="44"/>
  <c r="Y276" i="44"/>
  <c r="Y272" i="44"/>
  <c r="Y264" i="44"/>
  <c r="Y273" i="44"/>
  <c r="Y269" i="44"/>
  <c r="Y265" i="44"/>
  <c r="Y261" i="44"/>
  <c r="Y257" i="44"/>
  <c r="Y253" i="44"/>
  <c r="Y249" i="44"/>
  <c r="Y245" i="44"/>
  <c r="Y241" i="44"/>
  <c r="Y237" i="44"/>
  <c r="AL215" i="44"/>
  <c r="W70" i="44"/>
  <c r="X70" i="44" s="1"/>
  <c r="T18" i="44"/>
  <c r="U18" i="44" s="1"/>
  <c r="W18" i="44"/>
  <c r="T19" i="44"/>
  <c r="U19" i="44" s="1"/>
  <c r="W19" i="44"/>
  <c r="T20" i="44"/>
  <c r="U20" i="44" s="1"/>
  <c r="W20" i="44"/>
  <c r="T21" i="44"/>
  <c r="U21" i="44" s="1"/>
  <c r="W21" i="44"/>
  <c r="T22" i="44"/>
  <c r="U22" i="44" s="1"/>
  <c r="W22" i="44"/>
  <c r="T23" i="44"/>
  <c r="U23" i="44" s="1"/>
  <c r="W23" i="44"/>
  <c r="T24" i="44"/>
  <c r="U24" i="44" s="1"/>
  <c r="W24" i="44"/>
  <c r="T25" i="44"/>
  <c r="U25" i="44" s="1"/>
  <c r="W25" i="44"/>
  <c r="T26" i="44"/>
  <c r="U26" i="44" s="1"/>
  <c r="W26" i="44"/>
  <c r="T27" i="44"/>
  <c r="U27" i="44" s="1"/>
  <c r="W27" i="44"/>
  <c r="T28" i="44"/>
  <c r="U28" i="44" s="1"/>
  <c r="W28" i="44"/>
  <c r="T29" i="44"/>
  <c r="U29" i="44" s="1"/>
  <c r="W29" i="44"/>
  <c r="T30" i="44"/>
  <c r="U30" i="44" s="1"/>
  <c r="W30" i="44"/>
  <c r="T31" i="44"/>
  <c r="U31" i="44" s="1"/>
  <c r="W31" i="44"/>
  <c r="T32" i="44"/>
  <c r="U32" i="44" s="1"/>
  <c r="W32" i="44"/>
  <c r="T33" i="44"/>
  <c r="U33" i="44" s="1"/>
  <c r="W33" i="44"/>
  <c r="T34" i="44"/>
  <c r="U34" i="44" s="1"/>
  <c r="W34" i="44"/>
  <c r="T35" i="44"/>
  <c r="U35" i="44" s="1"/>
  <c r="W35" i="44"/>
  <c r="T36" i="44"/>
  <c r="U36" i="44" s="1"/>
  <c r="W36" i="44"/>
  <c r="T37" i="44"/>
  <c r="U37" i="44" s="1"/>
  <c r="W37" i="44"/>
  <c r="T38" i="44"/>
  <c r="U38" i="44" s="1"/>
  <c r="W38" i="44"/>
  <c r="T39" i="44"/>
  <c r="U39" i="44" s="1"/>
  <c r="W39" i="44"/>
  <c r="T40" i="44"/>
  <c r="U40" i="44" s="1"/>
  <c r="W40" i="44"/>
  <c r="T41" i="44"/>
  <c r="U41" i="44" s="1"/>
  <c r="W41" i="44"/>
  <c r="T42" i="44"/>
  <c r="U42" i="44" s="1"/>
  <c r="W42" i="44"/>
  <c r="T43" i="44"/>
  <c r="U43" i="44" s="1"/>
  <c r="W43" i="44"/>
  <c r="T44" i="44"/>
  <c r="U44" i="44" s="1"/>
  <c r="W44" i="44"/>
  <c r="T45" i="44"/>
  <c r="U45" i="44" s="1"/>
  <c r="W45" i="44"/>
  <c r="T46" i="44"/>
  <c r="U46" i="44" s="1"/>
  <c r="W46" i="44"/>
  <c r="T47" i="44"/>
  <c r="U47" i="44" s="1"/>
  <c r="W47" i="44"/>
  <c r="T48" i="44"/>
  <c r="U48" i="44" s="1"/>
  <c r="W48" i="44"/>
  <c r="T49" i="44"/>
  <c r="U49" i="44" s="1"/>
  <c r="W49" i="44"/>
  <c r="T50" i="44"/>
  <c r="U50" i="44" s="1"/>
  <c r="W50" i="44"/>
  <c r="T51" i="44"/>
  <c r="U51" i="44" s="1"/>
  <c r="W51" i="44"/>
  <c r="T52" i="44"/>
  <c r="U52" i="44" s="1"/>
  <c r="W52" i="44"/>
  <c r="T53" i="44"/>
  <c r="U53" i="44" s="1"/>
  <c r="W53" i="44"/>
  <c r="T54" i="44"/>
  <c r="U54" i="44" s="1"/>
  <c r="W54" i="44"/>
  <c r="T55" i="44"/>
  <c r="U55" i="44" s="1"/>
  <c r="W55" i="44"/>
  <c r="T56" i="44"/>
  <c r="U56" i="44" s="1"/>
  <c r="W56" i="44"/>
  <c r="T57" i="44"/>
  <c r="U57" i="44" s="1"/>
  <c r="W57" i="44"/>
  <c r="T58" i="44"/>
  <c r="U58" i="44" s="1"/>
  <c r="W58" i="44"/>
  <c r="T59" i="44"/>
  <c r="U59" i="44" s="1"/>
  <c r="W59" i="44"/>
  <c r="T60" i="44"/>
  <c r="U60" i="44" s="1"/>
  <c r="W60" i="44"/>
  <c r="T61" i="44"/>
  <c r="U61" i="44" s="1"/>
  <c r="W61" i="44"/>
  <c r="T62" i="44"/>
  <c r="U62" i="44" s="1"/>
  <c r="W62" i="44"/>
  <c r="T63" i="44"/>
  <c r="U63" i="44" s="1"/>
  <c r="W63" i="44"/>
  <c r="T64" i="44"/>
  <c r="U64" i="44" s="1"/>
  <c r="W64" i="44"/>
  <c r="T65" i="44"/>
  <c r="U65" i="44" s="1"/>
  <c r="W65" i="44"/>
  <c r="T66" i="44"/>
  <c r="U66" i="44" s="1"/>
  <c r="T67" i="44"/>
  <c r="U67" i="44" s="1"/>
  <c r="W67" i="44"/>
  <c r="X67" i="44" s="1"/>
  <c r="T68" i="44"/>
  <c r="U68" i="44" s="1"/>
  <c r="W68" i="44"/>
  <c r="T69" i="44"/>
  <c r="U69" i="44" s="1"/>
  <c r="W69" i="44"/>
  <c r="T70" i="44"/>
  <c r="U70" i="44" s="1"/>
  <c r="T71" i="44"/>
  <c r="U71" i="44" s="1"/>
  <c r="W71" i="44"/>
  <c r="T72" i="44"/>
  <c r="U72" i="44" s="1"/>
  <c r="W72" i="44"/>
  <c r="T73" i="44"/>
  <c r="U73" i="44" s="1"/>
  <c r="W73" i="44"/>
  <c r="T74" i="44"/>
  <c r="U74" i="44" s="1"/>
  <c r="W74" i="44"/>
  <c r="T75" i="44"/>
  <c r="U75" i="44" s="1"/>
  <c r="W75" i="44"/>
  <c r="T76" i="44"/>
  <c r="U76" i="44" s="1"/>
  <c r="W76" i="44"/>
  <c r="T77" i="44"/>
  <c r="U77" i="44" s="1"/>
  <c r="W77" i="44"/>
  <c r="T78" i="44"/>
  <c r="U78" i="44" s="1"/>
  <c r="W78" i="44"/>
  <c r="T79" i="44"/>
  <c r="U79" i="44" s="1"/>
  <c r="W79" i="44"/>
  <c r="T80" i="44"/>
  <c r="U80" i="44" s="1"/>
  <c r="W80" i="44"/>
  <c r="T81" i="44"/>
  <c r="U81" i="44" s="1"/>
  <c r="W81" i="44"/>
  <c r="Y81" i="44" s="1"/>
  <c r="T82" i="44"/>
  <c r="U82" i="44" s="1"/>
  <c r="W82" i="44"/>
  <c r="Y82" i="44" s="1"/>
  <c r="T83" i="44"/>
  <c r="U83" i="44" s="1"/>
  <c r="W83" i="44"/>
  <c r="T84" i="44"/>
  <c r="U84" i="44" s="1"/>
  <c r="W84" i="44"/>
  <c r="T85" i="44"/>
  <c r="U85" i="44" s="1"/>
  <c r="W85" i="44"/>
  <c r="T86" i="44"/>
  <c r="U86" i="44" s="1"/>
  <c r="W86" i="44"/>
  <c r="T87" i="44"/>
  <c r="U87" i="44" s="1"/>
  <c r="W87" i="44"/>
  <c r="T88" i="44"/>
  <c r="U88" i="44" s="1"/>
  <c r="W88" i="44"/>
  <c r="T89" i="44"/>
  <c r="U89" i="44" s="1"/>
  <c r="W89" i="44"/>
  <c r="T90" i="44"/>
  <c r="U90" i="44" s="1"/>
  <c r="W90" i="44"/>
  <c r="T91" i="44"/>
  <c r="U91" i="44" s="1"/>
  <c r="W91" i="44"/>
  <c r="X91" i="44" s="1"/>
  <c r="T92" i="44"/>
  <c r="U92" i="44" s="1"/>
  <c r="W92" i="44"/>
  <c r="T93" i="44"/>
  <c r="U93" i="44" s="1"/>
  <c r="W93" i="44"/>
  <c r="T94" i="44"/>
  <c r="U94" i="44" s="1"/>
  <c r="W94" i="44"/>
  <c r="T95" i="44"/>
  <c r="U95" i="44" s="1"/>
  <c r="W95" i="44"/>
  <c r="T96" i="44"/>
  <c r="U96" i="44" s="1"/>
  <c r="W96" i="44"/>
  <c r="T97" i="44"/>
  <c r="U97" i="44" s="1"/>
  <c r="W97" i="44"/>
  <c r="T98" i="44"/>
  <c r="U98" i="44" s="1"/>
  <c r="W98" i="44"/>
  <c r="T99" i="44"/>
  <c r="U99" i="44" s="1"/>
  <c r="W99" i="44"/>
  <c r="T100" i="44"/>
  <c r="U100" i="44" s="1"/>
  <c r="W100" i="44"/>
  <c r="T101" i="44"/>
  <c r="U101" i="44" s="1"/>
  <c r="W101" i="44"/>
  <c r="T102" i="44"/>
  <c r="U102" i="44" s="1"/>
  <c r="W102" i="44"/>
  <c r="T103" i="44"/>
  <c r="U103" i="44" s="1"/>
  <c r="W103" i="44"/>
  <c r="T104" i="44"/>
  <c r="U104" i="44" s="1"/>
  <c r="W104" i="44"/>
  <c r="T105" i="44"/>
  <c r="U105" i="44" s="1"/>
  <c r="W105" i="44"/>
  <c r="T106" i="44"/>
  <c r="U106" i="44" s="1"/>
  <c r="W106" i="44"/>
  <c r="T107" i="44"/>
  <c r="U107" i="44" s="1"/>
  <c r="W107" i="44"/>
  <c r="T108" i="44"/>
  <c r="U108" i="44" s="1"/>
  <c r="W108" i="44"/>
  <c r="T109" i="44"/>
  <c r="U109" i="44" s="1"/>
  <c r="W109" i="44"/>
  <c r="T110" i="44"/>
  <c r="U110" i="44" s="1"/>
  <c r="W110" i="44"/>
  <c r="T111" i="44"/>
  <c r="U111" i="44" s="1"/>
  <c r="W111" i="44"/>
  <c r="T112" i="44"/>
  <c r="U112" i="44" s="1"/>
  <c r="W112" i="44"/>
  <c r="T113" i="44"/>
  <c r="U113" i="44" s="1"/>
  <c r="W113" i="44"/>
  <c r="T114" i="44"/>
  <c r="U114" i="44" s="1"/>
  <c r="W114" i="44"/>
  <c r="T115" i="44"/>
  <c r="U115" i="44" s="1"/>
  <c r="W115" i="44"/>
  <c r="T116" i="44"/>
  <c r="U116" i="44" s="1"/>
  <c r="W116" i="44"/>
  <c r="T117" i="44"/>
  <c r="U117" i="44" s="1"/>
  <c r="W117" i="44"/>
  <c r="T118" i="44"/>
  <c r="U118" i="44" s="1"/>
  <c r="W118" i="44"/>
  <c r="T119" i="44"/>
  <c r="U119" i="44" s="1"/>
  <c r="W119" i="44"/>
  <c r="T120" i="44"/>
  <c r="U120" i="44" s="1"/>
  <c r="W120" i="44"/>
  <c r="T121" i="44"/>
  <c r="U121" i="44" s="1"/>
  <c r="W121" i="44"/>
  <c r="T122" i="44"/>
  <c r="U122" i="44" s="1"/>
  <c r="W122" i="44"/>
  <c r="T123" i="44"/>
  <c r="U123" i="44" s="1"/>
  <c r="W123" i="44"/>
  <c r="T124" i="44"/>
  <c r="U124" i="44" s="1"/>
  <c r="W124" i="44"/>
  <c r="T125" i="44"/>
  <c r="U125" i="44" s="1"/>
  <c r="W125" i="44"/>
  <c r="T126" i="44"/>
  <c r="U126" i="44" s="1"/>
  <c r="W126" i="44"/>
  <c r="T127" i="44"/>
  <c r="U127" i="44" s="1"/>
  <c r="W127" i="44"/>
  <c r="T128" i="44"/>
  <c r="U128" i="44" s="1"/>
  <c r="W128" i="44"/>
  <c r="T129" i="44"/>
  <c r="U129" i="44" s="1"/>
  <c r="W129" i="44"/>
  <c r="T130" i="44"/>
  <c r="U130" i="44" s="1"/>
  <c r="W130" i="44"/>
  <c r="T131" i="44"/>
  <c r="U131" i="44" s="1"/>
  <c r="W131" i="44"/>
  <c r="T132" i="44"/>
  <c r="U132" i="44" s="1"/>
  <c r="W132" i="44"/>
  <c r="T133" i="44"/>
  <c r="U133" i="44" s="1"/>
  <c r="W133" i="44"/>
  <c r="T134" i="44"/>
  <c r="U134" i="44" s="1"/>
  <c r="W134" i="44"/>
  <c r="T135" i="44"/>
  <c r="U135" i="44" s="1"/>
  <c r="W135" i="44"/>
  <c r="T136" i="44"/>
  <c r="U136" i="44" s="1"/>
  <c r="W136" i="44"/>
  <c r="T137" i="44"/>
  <c r="U137" i="44" s="1"/>
  <c r="W137" i="44"/>
  <c r="T138" i="44"/>
  <c r="U138" i="44" s="1"/>
  <c r="W138" i="44"/>
  <c r="T139" i="44"/>
  <c r="U139" i="44" s="1"/>
  <c r="W139" i="44"/>
  <c r="T140" i="44"/>
  <c r="U140" i="44" s="1"/>
  <c r="W140" i="44"/>
  <c r="T141" i="44"/>
  <c r="U141" i="44" s="1"/>
  <c r="W141" i="44"/>
  <c r="T142" i="44"/>
  <c r="U142" i="44" s="1"/>
  <c r="W142" i="44"/>
  <c r="T143" i="44"/>
  <c r="U143" i="44" s="1"/>
  <c r="W143" i="44"/>
  <c r="T144" i="44"/>
  <c r="U144" i="44" s="1"/>
  <c r="W144" i="44"/>
  <c r="T145" i="44"/>
  <c r="U145" i="44" s="1"/>
  <c r="W145" i="44"/>
  <c r="T146" i="44"/>
  <c r="U146" i="44" s="1"/>
  <c r="W146" i="44"/>
  <c r="T147" i="44"/>
  <c r="U147" i="44" s="1"/>
  <c r="W147" i="44"/>
  <c r="T148" i="44"/>
  <c r="U148" i="44" s="1"/>
  <c r="W148" i="44"/>
  <c r="T149" i="44"/>
  <c r="U149" i="44" s="1"/>
  <c r="W149" i="44"/>
  <c r="T150" i="44"/>
  <c r="U150" i="44" s="1"/>
  <c r="W150" i="44"/>
  <c r="T151" i="44"/>
  <c r="U151" i="44" s="1"/>
  <c r="W151" i="44"/>
  <c r="T152" i="44"/>
  <c r="U152" i="44" s="1"/>
  <c r="W152" i="44"/>
  <c r="T153" i="44"/>
  <c r="U153" i="44" s="1"/>
  <c r="W153" i="44"/>
  <c r="T154" i="44"/>
  <c r="U154" i="44" s="1"/>
  <c r="W154" i="44"/>
  <c r="T155" i="44"/>
  <c r="U155" i="44" s="1"/>
  <c r="W155" i="44"/>
  <c r="T156" i="44"/>
  <c r="U156" i="44" s="1"/>
  <c r="W156" i="44"/>
  <c r="T157" i="44"/>
  <c r="U157" i="44" s="1"/>
  <c r="W157" i="44"/>
  <c r="T158" i="44"/>
  <c r="U158" i="44" s="1"/>
  <c r="W158" i="44"/>
  <c r="T5" i="44" l="1"/>
  <c r="U5" i="44" s="1"/>
  <c r="V5" i="44" s="1"/>
  <c r="T6" i="44"/>
  <c r="U6" i="44" s="1"/>
  <c r="T7" i="44"/>
  <c r="U7" i="44" s="1"/>
  <c r="T8" i="44"/>
  <c r="U8" i="44" s="1"/>
  <c r="T9" i="44"/>
  <c r="U9" i="44" s="1"/>
  <c r="T10" i="44"/>
  <c r="U10" i="44" s="1"/>
  <c r="T11" i="44"/>
  <c r="U11" i="44" s="1"/>
  <c r="T12" i="44"/>
  <c r="U12" i="44" s="1"/>
  <c r="T13" i="44"/>
  <c r="U13" i="44" s="1"/>
  <c r="T14" i="44"/>
  <c r="U14" i="44" s="1"/>
  <c r="T15" i="44"/>
  <c r="U15" i="44" s="1"/>
  <c r="T17" i="44"/>
  <c r="U17" i="44" s="1"/>
  <c r="T159" i="44"/>
  <c r="U159" i="44" s="1"/>
  <c r="T160" i="44"/>
  <c r="U160" i="44" s="1"/>
  <c r="T161" i="44"/>
  <c r="U161" i="44" s="1"/>
  <c r="T162" i="44"/>
  <c r="U162" i="44" s="1"/>
  <c r="T163" i="44"/>
  <c r="U163" i="44" s="1"/>
  <c r="T164" i="44"/>
  <c r="U164" i="44" s="1"/>
  <c r="T165" i="44"/>
  <c r="U165" i="44" s="1"/>
  <c r="T166" i="44"/>
  <c r="U166" i="44" s="1"/>
  <c r="T167" i="44"/>
  <c r="U167" i="44" s="1"/>
  <c r="T168" i="44"/>
  <c r="U168" i="44" s="1"/>
  <c r="T169" i="44"/>
  <c r="U169" i="44" s="1"/>
  <c r="T170" i="44"/>
  <c r="U170" i="44" s="1"/>
  <c r="T171" i="44"/>
  <c r="U171" i="44" s="1"/>
  <c r="T172" i="44"/>
  <c r="U172" i="44" s="1"/>
  <c r="T173" i="44"/>
  <c r="U173" i="44" s="1"/>
  <c r="T174" i="44"/>
  <c r="U174" i="44" s="1"/>
  <c r="T175" i="44"/>
  <c r="U175" i="44" s="1"/>
  <c r="T176" i="44"/>
  <c r="U176" i="44" s="1"/>
  <c r="T177" i="44"/>
  <c r="U177" i="44" s="1"/>
  <c r="T178" i="44"/>
  <c r="U178" i="44" s="1"/>
  <c r="T179" i="44"/>
  <c r="U179" i="44" s="1"/>
  <c r="T180" i="44"/>
  <c r="U180" i="44" s="1"/>
  <c r="T181" i="44"/>
  <c r="U181" i="44" s="1"/>
  <c r="T182" i="44"/>
  <c r="U182" i="44" s="1"/>
  <c r="T183" i="44"/>
  <c r="U183" i="44" s="1"/>
  <c r="T184" i="44"/>
  <c r="U184" i="44" s="1"/>
  <c r="T185" i="44"/>
  <c r="U185" i="44" s="1"/>
  <c r="T186" i="44"/>
  <c r="U186" i="44" s="1"/>
  <c r="T187" i="44"/>
  <c r="U187" i="44" s="1"/>
  <c r="T188" i="44"/>
  <c r="U188" i="44" s="1"/>
  <c r="T189" i="44"/>
  <c r="U189" i="44" s="1"/>
  <c r="T190" i="44"/>
  <c r="U190" i="44" s="1"/>
  <c r="T191" i="44"/>
  <c r="U191" i="44" s="1"/>
  <c r="T192" i="44"/>
  <c r="U192" i="44" s="1"/>
  <c r="T193" i="44"/>
  <c r="U193" i="44" s="1"/>
  <c r="T194" i="44"/>
  <c r="U194" i="44" s="1"/>
  <c r="T195" i="44"/>
  <c r="U195" i="44" s="1"/>
  <c r="T196" i="44"/>
  <c r="U196" i="44" s="1"/>
  <c r="T197" i="44"/>
  <c r="U197" i="44" s="1"/>
  <c r="T198" i="44"/>
  <c r="U198" i="44" s="1"/>
  <c r="T199" i="44"/>
  <c r="U199" i="44" s="1"/>
  <c r="T200" i="44"/>
  <c r="U200" i="44" s="1"/>
  <c r="T201" i="44"/>
  <c r="U201" i="44" s="1"/>
  <c r="T202" i="44"/>
  <c r="U202" i="44" s="1"/>
  <c r="T203" i="44"/>
  <c r="U203" i="44" s="1"/>
  <c r="T204" i="44"/>
  <c r="U204" i="44" s="1"/>
  <c r="T205" i="44"/>
  <c r="U205" i="44" s="1"/>
  <c r="T206" i="44"/>
  <c r="U206" i="44" s="1"/>
  <c r="T207" i="44"/>
  <c r="U207" i="44" s="1"/>
  <c r="T208" i="44"/>
  <c r="U208" i="44" s="1"/>
  <c r="T209" i="44"/>
  <c r="U209" i="44" s="1"/>
  <c r="T210" i="44"/>
  <c r="U210" i="44" s="1"/>
  <c r="T211" i="44"/>
  <c r="U211" i="44" s="1"/>
  <c r="T212" i="44"/>
  <c r="U212" i="44" s="1"/>
  <c r="T213" i="44"/>
  <c r="U213" i="44" s="1"/>
  <c r="T214" i="44"/>
  <c r="U214" i="44" s="1"/>
  <c r="T215" i="44"/>
  <c r="U215" i="44" s="1"/>
  <c r="T216" i="44"/>
  <c r="U216" i="44" s="1"/>
  <c r="T217" i="44"/>
  <c r="U217" i="44" s="1"/>
  <c r="T218" i="44"/>
  <c r="U218" i="44" s="1"/>
  <c r="T219" i="44"/>
  <c r="U219" i="44" s="1"/>
  <c r="T220" i="44"/>
  <c r="U220" i="44" s="1"/>
  <c r="T221" i="44"/>
  <c r="U221" i="44" s="1"/>
  <c r="T222" i="44"/>
  <c r="U222" i="44" s="1"/>
  <c r="T223" i="44"/>
  <c r="U223" i="44" s="1"/>
  <c r="T224" i="44"/>
  <c r="U224" i="44" s="1"/>
  <c r="T225" i="44"/>
  <c r="U225" i="44" s="1"/>
  <c r="T226" i="44"/>
  <c r="U226" i="44" s="1"/>
  <c r="T227" i="44"/>
  <c r="U227" i="44" s="1"/>
  <c r="T228" i="44"/>
  <c r="U228" i="44" s="1"/>
  <c r="T229" i="44"/>
  <c r="U229" i="44" s="1"/>
  <c r="T230" i="44"/>
  <c r="U230" i="44" s="1"/>
  <c r="T231" i="44"/>
  <c r="U231" i="44" s="1"/>
  <c r="T232" i="44"/>
  <c r="U232" i="44" s="1"/>
  <c r="T233" i="44"/>
  <c r="U233" i="44" s="1"/>
  <c r="T234" i="44"/>
  <c r="U234" i="44" s="1"/>
  <c r="T235" i="44"/>
  <c r="U235" i="44" s="1"/>
  <c r="T236" i="44"/>
  <c r="U236" i="44" s="1"/>
  <c r="T237" i="44"/>
  <c r="U237" i="44" s="1"/>
  <c r="T238" i="44"/>
  <c r="U238" i="44" s="1"/>
  <c r="T239" i="44"/>
  <c r="U239" i="44" s="1"/>
  <c r="T240" i="44"/>
  <c r="U240" i="44" s="1"/>
  <c r="T241" i="44"/>
  <c r="U241" i="44" s="1"/>
  <c r="T242" i="44"/>
  <c r="U242" i="44" s="1"/>
  <c r="T243" i="44"/>
  <c r="U243" i="44" s="1"/>
  <c r="T244" i="44"/>
  <c r="U244" i="44" s="1"/>
  <c r="T245" i="44"/>
  <c r="U245" i="44" s="1"/>
  <c r="T246" i="44"/>
  <c r="U246" i="44" s="1"/>
  <c r="T247" i="44"/>
  <c r="U247" i="44" s="1"/>
  <c r="T248" i="44"/>
  <c r="U248" i="44" s="1"/>
  <c r="T249" i="44"/>
  <c r="U249" i="44" s="1"/>
  <c r="T250" i="44"/>
  <c r="U250" i="44" s="1"/>
  <c r="T251" i="44"/>
  <c r="U251" i="44" s="1"/>
  <c r="T252" i="44"/>
  <c r="U252" i="44" s="1"/>
  <c r="T253" i="44"/>
  <c r="U253" i="44" s="1"/>
  <c r="T254" i="44"/>
  <c r="U254" i="44" s="1"/>
  <c r="T255" i="44"/>
  <c r="U255" i="44" s="1"/>
  <c r="T256" i="44"/>
  <c r="U256" i="44" s="1"/>
  <c r="T257" i="44"/>
  <c r="U257" i="44" s="1"/>
  <c r="T258" i="44"/>
  <c r="U258" i="44" s="1"/>
  <c r="T259" i="44"/>
  <c r="U259" i="44" s="1"/>
  <c r="T260" i="44"/>
  <c r="U260" i="44" s="1"/>
  <c r="T261" i="44"/>
  <c r="U261" i="44" s="1"/>
  <c r="T262" i="44"/>
  <c r="U262" i="44" s="1"/>
  <c r="T263" i="44"/>
  <c r="U263" i="44" s="1"/>
  <c r="T264" i="44"/>
  <c r="U264" i="44" s="1"/>
  <c r="T265" i="44"/>
  <c r="U265" i="44" s="1"/>
  <c r="T266" i="44"/>
  <c r="U266" i="44" s="1"/>
  <c r="T267" i="44"/>
  <c r="U267" i="44" s="1"/>
  <c r="T268" i="44"/>
  <c r="U268" i="44" s="1"/>
  <c r="T269" i="44"/>
  <c r="U269" i="44" s="1"/>
  <c r="T270" i="44"/>
  <c r="U270" i="44" s="1"/>
  <c r="T271" i="44"/>
  <c r="U271" i="44" s="1"/>
  <c r="T272" i="44"/>
  <c r="U272" i="44" s="1"/>
  <c r="T273" i="44"/>
  <c r="U273" i="44" s="1"/>
  <c r="T274" i="44"/>
  <c r="U274" i="44" s="1"/>
  <c r="T275" i="44"/>
  <c r="U275" i="44" s="1"/>
  <c r="T276" i="44"/>
  <c r="U276" i="44" s="1"/>
  <c r="T277" i="44"/>
  <c r="U277" i="44" s="1"/>
  <c r="T278" i="44"/>
  <c r="U278" i="44" s="1"/>
  <c r="T279" i="44"/>
  <c r="U279" i="44" s="1"/>
  <c r="T280" i="44"/>
  <c r="U280" i="44" s="1"/>
  <c r="T281" i="44"/>
  <c r="U281" i="44" s="1"/>
  <c r="T282" i="44"/>
  <c r="U282" i="44" s="1"/>
  <c r="T283" i="44"/>
  <c r="U283" i="44" s="1"/>
  <c r="T284" i="44"/>
  <c r="U284" i="44" s="1"/>
  <c r="T285" i="44"/>
  <c r="U285" i="44" s="1"/>
  <c r="T286" i="44"/>
  <c r="U286" i="44" s="1"/>
  <c r="T287" i="44"/>
  <c r="U287" i="44" s="1"/>
  <c r="T288" i="44"/>
  <c r="U288" i="44" s="1"/>
  <c r="T289" i="44"/>
  <c r="U289" i="44" s="1"/>
  <c r="T290" i="44"/>
  <c r="U290" i="44" s="1"/>
  <c r="T291" i="44"/>
  <c r="U291" i="44" s="1"/>
  <c r="T292" i="44"/>
  <c r="U292" i="44" s="1"/>
  <c r="T293" i="44"/>
  <c r="U293" i="44" s="1"/>
  <c r="T294" i="44"/>
  <c r="U294" i="44" s="1"/>
  <c r="T295" i="44"/>
  <c r="U295" i="44" s="1"/>
  <c r="T296" i="44"/>
  <c r="U296" i="44" s="1"/>
  <c r="T297" i="44"/>
  <c r="U297" i="44" s="1"/>
  <c r="T298" i="44"/>
  <c r="U298" i="44" s="1"/>
  <c r="T299" i="44"/>
  <c r="U299" i="44" s="1"/>
  <c r="T300" i="44"/>
  <c r="U300" i="44" s="1"/>
  <c r="T301" i="44"/>
  <c r="U301" i="44" s="1"/>
  <c r="T302" i="44"/>
  <c r="U302" i="44" s="1"/>
  <c r="T303" i="44"/>
  <c r="U303" i="44" s="1"/>
  <c r="T304" i="44"/>
  <c r="U304" i="44" s="1"/>
  <c r="T305" i="44"/>
  <c r="U305" i="44" s="1"/>
  <c r="T306" i="44"/>
  <c r="U306" i="44" s="1"/>
  <c r="T307" i="44"/>
  <c r="U307" i="44" s="1"/>
  <c r="T308" i="44"/>
  <c r="U308" i="44" s="1"/>
  <c r="T309" i="44"/>
  <c r="U309" i="44" s="1"/>
  <c r="T310" i="44"/>
  <c r="U310" i="44" s="1"/>
  <c r="T311" i="44"/>
  <c r="U311" i="44" s="1"/>
  <c r="T312" i="44"/>
  <c r="U312" i="44" s="1"/>
  <c r="T313" i="44"/>
  <c r="U313" i="44" s="1"/>
  <c r="T314" i="44"/>
  <c r="U314" i="44" s="1"/>
  <c r="T315" i="44"/>
  <c r="U315" i="44" s="1"/>
  <c r="T316" i="44"/>
  <c r="U316" i="44" s="1"/>
  <c r="T317" i="44"/>
  <c r="U317" i="44" s="1"/>
  <c r="T318" i="44"/>
  <c r="U318" i="44" s="1"/>
  <c r="T319" i="44"/>
  <c r="U319" i="44" s="1"/>
  <c r="T320" i="44"/>
  <c r="U320" i="44" s="1"/>
  <c r="T321" i="44"/>
  <c r="U321" i="44" s="1"/>
  <c r="T322" i="44"/>
  <c r="U322" i="44" s="1"/>
  <c r="T323" i="44"/>
  <c r="U323" i="44" s="1"/>
  <c r="T324" i="44"/>
  <c r="U324" i="44" s="1"/>
  <c r="T325" i="44"/>
  <c r="U325" i="44" s="1"/>
  <c r="T326" i="44"/>
  <c r="U326" i="44" s="1"/>
  <c r="T327" i="44"/>
  <c r="U327" i="44" s="1"/>
  <c r="T328" i="44"/>
  <c r="U328" i="44" s="1"/>
  <c r="T329" i="44"/>
  <c r="U329" i="44" s="1"/>
  <c r="T330" i="44"/>
  <c r="U330" i="44" s="1"/>
  <c r="T331" i="44"/>
  <c r="U331" i="44" s="1"/>
  <c r="T332" i="44"/>
  <c r="U332" i="44" s="1"/>
  <c r="T333" i="44"/>
  <c r="U333" i="44" s="1"/>
  <c r="T334" i="44"/>
  <c r="U334" i="44" s="1"/>
  <c r="T335" i="44"/>
  <c r="U335" i="44" s="1"/>
  <c r="T336" i="44"/>
  <c r="U336" i="44" s="1"/>
  <c r="T337" i="44"/>
  <c r="U337" i="44" s="1"/>
  <c r="T338" i="44"/>
  <c r="U338" i="44" s="1"/>
  <c r="T339" i="44"/>
  <c r="U339" i="44" s="1"/>
  <c r="T340" i="44"/>
  <c r="U340" i="44" s="1"/>
  <c r="T341" i="44"/>
  <c r="U341" i="44" s="1"/>
  <c r="T342" i="44"/>
  <c r="U342" i="44" s="1"/>
  <c r="T343" i="44"/>
  <c r="U343" i="44" s="1"/>
  <c r="T344" i="44"/>
  <c r="U344" i="44" s="1"/>
  <c r="T345" i="44"/>
  <c r="U345" i="44" s="1"/>
  <c r="T346" i="44"/>
  <c r="U346" i="44" s="1"/>
  <c r="T347" i="44"/>
  <c r="U347" i="44" s="1"/>
  <c r="T348" i="44"/>
  <c r="U348" i="44" s="1"/>
  <c r="T349" i="44"/>
  <c r="U349" i="44" s="1"/>
  <c r="T350" i="44"/>
  <c r="U350" i="44" s="1"/>
  <c r="T351" i="44"/>
  <c r="U351" i="44" s="1"/>
  <c r="T352" i="44"/>
  <c r="U352" i="44" s="1"/>
  <c r="T353" i="44"/>
  <c r="U353" i="44" s="1"/>
  <c r="T354" i="44"/>
  <c r="U354" i="44" s="1"/>
  <c r="T355" i="44"/>
  <c r="U355" i="44" s="1"/>
  <c r="T356" i="44"/>
  <c r="U356" i="44" s="1"/>
  <c r="T357" i="44"/>
  <c r="U357" i="44" s="1"/>
  <c r="T358" i="44"/>
  <c r="U358" i="44" s="1"/>
  <c r="T359" i="44"/>
  <c r="U359" i="44" s="1"/>
  <c r="T360" i="44"/>
  <c r="U360" i="44" s="1"/>
  <c r="T361" i="44"/>
  <c r="U361" i="44" s="1"/>
  <c r="T362" i="44"/>
  <c r="U362" i="44" s="1"/>
  <c r="T363" i="44"/>
  <c r="U363" i="44" s="1"/>
  <c r="T364" i="44"/>
  <c r="U364" i="44" s="1"/>
  <c r="T365" i="44"/>
  <c r="U365" i="44" s="1"/>
  <c r="T366" i="44"/>
  <c r="U366" i="44" s="1"/>
  <c r="T367" i="44"/>
  <c r="U367" i="44" s="1"/>
  <c r="T368" i="44"/>
  <c r="U368" i="44" s="1"/>
  <c r="T369" i="44"/>
  <c r="U369" i="44" s="1"/>
  <c r="T370" i="44"/>
  <c r="U370" i="44" s="1"/>
  <c r="T371" i="44"/>
  <c r="U371" i="44" s="1"/>
  <c r="T372" i="44"/>
  <c r="U372" i="44" s="1"/>
  <c r="T373" i="44"/>
  <c r="U373" i="44" s="1"/>
  <c r="T374" i="44"/>
  <c r="U374" i="44" s="1"/>
  <c r="T375" i="44"/>
  <c r="U375" i="44" s="1"/>
  <c r="T376" i="44"/>
  <c r="U376" i="44" s="1"/>
  <c r="T377" i="44"/>
  <c r="U377" i="44" s="1"/>
  <c r="T378" i="44"/>
  <c r="U378" i="44" s="1"/>
  <c r="T379" i="44"/>
  <c r="U379" i="44" s="1"/>
  <c r="T380" i="44"/>
  <c r="U380" i="44" s="1"/>
  <c r="T381" i="44"/>
  <c r="U381" i="44" s="1"/>
  <c r="T382" i="44"/>
  <c r="U382" i="44" s="1"/>
  <c r="T383" i="44"/>
  <c r="U383" i="44" s="1"/>
  <c r="T384" i="44"/>
  <c r="U384" i="44" s="1"/>
  <c r="T385" i="44"/>
  <c r="U385" i="44" s="1"/>
  <c r="T386" i="44"/>
  <c r="U386" i="44" s="1"/>
  <c r="T387" i="44"/>
  <c r="U387" i="44" s="1"/>
  <c r="T388" i="44"/>
  <c r="U388" i="44" s="1"/>
  <c r="T389" i="44"/>
  <c r="U389" i="44" s="1"/>
  <c r="T390" i="44"/>
  <c r="U390" i="44" s="1"/>
  <c r="T391" i="44"/>
  <c r="U391" i="44" s="1"/>
  <c r="T392" i="44"/>
  <c r="U392" i="44" s="1"/>
  <c r="T393" i="44"/>
  <c r="U393" i="44" s="1"/>
  <c r="T394" i="44"/>
  <c r="U394" i="44" s="1"/>
  <c r="T395" i="44"/>
  <c r="U395" i="44" s="1"/>
  <c r="T396" i="44"/>
  <c r="U396" i="44" s="1"/>
  <c r="T397" i="44"/>
  <c r="U397" i="44" s="1"/>
  <c r="T398" i="44"/>
  <c r="U398" i="44" s="1"/>
  <c r="T399" i="44"/>
  <c r="U399" i="44" s="1"/>
  <c r="T400" i="44"/>
  <c r="U400" i="44" s="1"/>
  <c r="T401" i="44"/>
  <c r="U401" i="44" s="1"/>
  <c r="T402" i="44"/>
  <c r="U402" i="44" s="1"/>
  <c r="T403" i="44"/>
  <c r="U403" i="44" s="1"/>
  <c r="T404" i="44"/>
  <c r="U404" i="44" s="1"/>
  <c r="T405" i="44"/>
  <c r="U405" i="44" s="1"/>
  <c r="T406" i="44"/>
  <c r="U406" i="44" s="1"/>
  <c r="T407" i="44"/>
  <c r="U407" i="44" s="1"/>
  <c r="T408" i="44"/>
  <c r="U408" i="44" s="1"/>
  <c r="T409" i="44"/>
  <c r="U409" i="44" s="1"/>
  <c r="T410" i="44"/>
  <c r="U410" i="44" s="1"/>
  <c r="T411" i="44"/>
  <c r="U411" i="44" s="1"/>
  <c r="T412" i="44"/>
  <c r="U412" i="44" s="1"/>
  <c r="T413" i="44"/>
  <c r="U413" i="44" s="1"/>
  <c r="T414" i="44"/>
  <c r="U414" i="44" s="1"/>
  <c r="T415" i="44"/>
  <c r="U415" i="44" s="1"/>
  <c r="T416" i="44"/>
  <c r="U416" i="44" s="1"/>
  <c r="T417" i="44"/>
  <c r="U417" i="44" s="1"/>
  <c r="T418" i="44"/>
  <c r="U418" i="44" s="1"/>
  <c r="T419" i="44"/>
  <c r="U419" i="44" s="1"/>
  <c r="T420" i="44"/>
  <c r="U420" i="44" s="1"/>
  <c r="T421" i="44"/>
  <c r="U421" i="44" s="1"/>
  <c r="T422" i="44"/>
  <c r="U422" i="44" s="1"/>
  <c r="T423" i="44"/>
  <c r="U423" i="44" s="1"/>
  <c r="T424" i="44"/>
  <c r="U424" i="44" s="1"/>
  <c r="T425" i="44"/>
  <c r="U425" i="44" s="1"/>
  <c r="T426" i="44"/>
  <c r="U426" i="44" s="1"/>
  <c r="T427" i="44"/>
  <c r="U427" i="44" s="1"/>
  <c r="T428" i="44"/>
  <c r="U428" i="44" s="1"/>
  <c r="T429" i="44"/>
  <c r="U429" i="44" s="1"/>
  <c r="T430" i="44"/>
  <c r="U430" i="44" s="1"/>
  <c r="T431" i="44"/>
  <c r="U431" i="44" s="1"/>
  <c r="T432" i="44"/>
  <c r="U432" i="44" s="1"/>
  <c r="T433" i="44"/>
  <c r="U433" i="44" s="1"/>
  <c r="T434" i="44"/>
  <c r="U434" i="44" s="1"/>
  <c r="T435" i="44"/>
  <c r="U435" i="44" s="1"/>
  <c r="T436" i="44"/>
  <c r="U436" i="44" s="1"/>
  <c r="T437" i="44"/>
  <c r="U437" i="44" s="1"/>
  <c r="T438" i="44"/>
  <c r="U438" i="44" s="1"/>
  <c r="T439" i="44"/>
  <c r="U439" i="44" s="1"/>
  <c r="T440" i="44"/>
  <c r="U440" i="44" s="1"/>
  <c r="T441" i="44"/>
  <c r="U441" i="44" s="1"/>
  <c r="W16" i="44"/>
  <c r="X16" i="44" s="1"/>
  <c r="AL130" i="44"/>
  <c r="AP18" i="44"/>
  <c r="V6" i="44" l="1"/>
  <c r="V7" i="44" s="1"/>
  <c r="V8" i="44" s="1"/>
  <c r="V9" i="44" s="1"/>
  <c r="V10" i="44" s="1"/>
  <c r="V11" i="44" s="1"/>
  <c r="V12" i="44" s="1"/>
  <c r="V13" i="44" s="1"/>
  <c r="V14" i="44" s="1"/>
  <c r="V15" i="44" s="1"/>
  <c r="V16" i="44" s="1"/>
  <c r="V17" i="44" s="1"/>
  <c r="V18" i="44" s="1"/>
  <c r="V19" i="44" s="1"/>
  <c r="V20" i="44" s="1"/>
  <c r="V21" i="44" s="1"/>
  <c r="V22" i="44" s="1"/>
  <c r="V23" i="44" s="1"/>
  <c r="V24" i="44" s="1"/>
  <c r="V25" i="44" s="1"/>
  <c r="V26" i="44" s="1"/>
  <c r="V27" i="44" s="1"/>
  <c r="V28" i="44" s="1"/>
  <c r="V29" i="44" s="1"/>
  <c r="V30" i="44" s="1"/>
  <c r="V31" i="44" s="1"/>
  <c r="V32" i="44" s="1"/>
  <c r="V33" i="44" s="1"/>
  <c r="V34" i="44" s="1"/>
  <c r="V35" i="44" s="1"/>
  <c r="V36" i="44" s="1"/>
  <c r="Y16" i="44"/>
  <c r="BJ7" i="44"/>
  <c r="AP7" i="44"/>
  <c r="V37" i="44" l="1"/>
  <c r="V38" i="44" s="1"/>
  <c r="V39" i="44" s="1"/>
  <c r="V40" i="44" s="1"/>
  <c r="V41" i="44" s="1"/>
  <c r="V42" i="44" s="1"/>
  <c r="V43" i="44" s="1"/>
  <c r="V44" i="44" s="1"/>
  <c r="AP8" i="44"/>
  <c r="AP9" i="44"/>
  <c r="AP10" i="44"/>
  <c r="AP11" i="44"/>
  <c r="AP12" i="44"/>
  <c r="AP13" i="44"/>
  <c r="AP14" i="44"/>
  <c r="AP15" i="44"/>
  <c r="AP16" i="44"/>
  <c r="AP17" i="44"/>
  <c r="AP20" i="44"/>
  <c r="AP21" i="44"/>
  <c r="AP23" i="44"/>
  <c r="AP24" i="44"/>
  <c r="AP26" i="44"/>
  <c r="AP27" i="44"/>
  <c r="AP28" i="44"/>
  <c r="AP30" i="44"/>
  <c r="AP31" i="44"/>
  <c r="AP33" i="44"/>
  <c r="AP34" i="44"/>
  <c r="AP35" i="44"/>
  <c r="AP36" i="44"/>
  <c r="AP37" i="44"/>
  <c r="AP38" i="44"/>
  <c r="AP39" i="44"/>
  <c r="AP40" i="44"/>
  <c r="AP41" i="44"/>
  <c r="AP42" i="44"/>
  <c r="AP43" i="44"/>
  <c r="AP44" i="44"/>
  <c r="AP45" i="44"/>
  <c r="AP46" i="44"/>
  <c r="AP47" i="44"/>
  <c r="AP48" i="44"/>
  <c r="AP49" i="44"/>
  <c r="AP50" i="44"/>
  <c r="AP51" i="44"/>
  <c r="AP52" i="44"/>
  <c r="AP53" i="44"/>
  <c r="AP54" i="44"/>
  <c r="AP56" i="44"/>
  <c r="AP57" i="44"/>
  <c r="AP58" i="44"/>
  <c r="AP59" i="44"/>
  <c r="AP60" i="44"/>
  <c r="AP61" i="44"/>
  <c r="AP62" i="44"/>
  <c r="AP63" i="44"/>
  <c r="AP64" i="44"/>
  <c r="AP65" i="44"/>
  <c r="AP66" i="44"/>
  <c r="AP67" i="44"/>
  <c r="AP68" i="44"/>
  <c r="AP69" i="44"/>
  <c r="AP70" i="44"/>
  <c r="AP77" i="44" l="1"/>
  <c r="V45" i="44"/>
  <c r="V46" i="44" s="1"/>
  <c r="V47" i="44" s="1"/>
  <c r="V48" i="44" s="1"/>
  <c r="V49" i="44" s="1"/>
  <c r="V50" i="44" s="1"/>
  <c r="V51" i="44" s="1"/>
  <c r="V52" i="44" s="1"/>
  <c r="V53" i="44" s="1"/>
  <c r="V54" i="44" s="1"/>
  <c r="V55" i="44" s="1"/>
  <c r="V56" i="44" s="1"/>
  <c r="V57" i="44" s="1"/>
  <c r="V58" i="44" s="1"/>
  <c r="V59" i="44" s="1"/>
  <c r="V60" i="44" s="1"/>
  <c r="V61" i="44" s="1"/>
  <c r="V62" i="44" s="1"/>
  <c r="V63" i="44" s="1"/>
  <c r="V64" i="44" s="1"/>
  <c r="V65" i="44" s="1"/>
  <c r="V66" i="44" s="1"/>
  <c r="V67" i="44" s="1"/>
  <c r="V68" i="44" l="1"/>
  <c r="V69" i="44" s="1"/>
  <c r="V70" i="44" s="1"/>
  <c r="V71" i="44" s="1"/>
  <c r="V72" i="44" s="1"/>
  <c r="V73" i="44" s="1"/>
  <c r="V74" i="44" s="1"/>
  <c r="V75" i="44" s="1"/>
  <c r="V76" i="44" s="1"/>
  <c r="V77" i="44" s="1"/>
  <c r="V78" i="44" s="1"/>
  <c r="V79" i="44" s="1"/>
  <c r="V80" i="44" s="1"/>
  <c r="V81" i="44" s="1"/>
  <c r="V82" i="44" s="1"/>
  <c r="V83" i="44" s="1"/>
  <c r="V84" i="44" s="1"/>
  <c r="V85" i="44" s="1"/>
  <c r="V86" i="44" s="1"/>
  <c r="V87" i="44" s="1"/>
  <c r="V88" i="44" s="1"/>
  <c r="V89" i="44" s="1"/>
  <c r="V90" i="44" s="1"/>
  <c r="V91" i="44" s="1"/>
  <c r="V92" i="44" s="1"/>
  <c r="V93" i="44" s="1"/>
  <c r="V94" i="44" s="1"/>
  <c r="V95" i="44" s="1"/>
  <c r="V96" i="44" s="1"/>
  <c r="V97" i="44" s="1"/>
  <c r="V98" i="44" s="1"/>
  <c r="V99" i="44" s="1"/>
  <c r="V100" i="44" s="1"/>
  <c r="V101" i="44" s="1"/>
  <c r="V102" i="44" s="1"/>
  <c r="V103" i="44" s="1"/>
  <c r="V104" i="44" s="1"/>
  <c r="V105" i="44" s="1"/>
  <c r="V106" i="44" s="1"/>
  <c r="V107" i="44" s="1"/>
  <c r="V108" i="44" s="1"/>
  <c r="V109" i="44" s="1"/>
  <c r="V110" i="44" s="1"/>
  <c r="V111" i="44" s="1"/>
  <c r="V112" i="44" s="1"/>
  <c r="V113" i="44" s="1"/>
  <c r="V114" i="44" s="1"/>
  <c r="V115" i="44" s="1"/>
  <c r="V116" i="44" s="1"/>
  <c r="V117" i="44" s="1"/>
  <c r="V118" i="44" s="1"/>
  <c r="V119" i="44" s="1"/>
  <c r="V120" i="44" s="1"/>
  <c r="V121" i="44" s="1"/>
  <c r="V122" i="44" s="1"/>
  <c r="V123" i="44" s="1"/>
  <c r="V124" i="44" s="1"/>
  <c r="V125" i="44" s="1"/>
  <c r="V126" i="44" s="1"/>
  <c r="V127" i="44" s="1"/>
  <c r="V128" i="44" s="1"/>
  <c r="V129" i="44" s="1"/>
  <c r="V130" i="44" s="1"/>
  <c r="V131" i="44" s="1"/>
  <c r="V132" i="44" s="1"/>
  <c r="V133" i="44" s="1"/>
  <c r="V134" i="44" s="1"/>
  <c r="V135" i="44" s="1"/>
  <c r="V136" i="44" s="1"/>
  <c r="V137" i="44" s="1"/>
  <c r="V138" i="44" s="1"/>
  <c r="V139" i="44" s="1"/>
  <c r="V140" i="44" s="1"/>
  <c r="V141" i="44" s="1"/>
  <c r="V142" i="44" s="1"/>
  <c r="V143" i="44" s="1"/>
  <c r="V144" i="44" s="1"/>
  <c r="V145" i="44" s="1"/>
  <c r="V146" i="44" s="1"/>
  <c r="V147" i="44" s="1"/>
  <c r="V148" i="44" s="1"/>
  <c r="V149" i="44" s="1"/>
  <c r="V150" i="44" s="1"/>
  <c r="V151" i="44" s="1"/>
  <c r="V152" i="44" s="1"/>
  <c r="V153" i="44" s="1"/>
  <c r="V154" i="44" s="1"/>
  <c r="V155" i="44" s="1"/>
  <c r="V156" i="44" s="1"/>
  <c r="V157" i="44" s="1"/>
  <c r="V158" i="44" s="1"/>
  <c r="V159" i="44" s="1"/>
  <c r="V160" i="44" s="1"/>
  <c r="V161" i="44" s="1"/>
  <c r="V162" i="44" s="1"/>
  <c r="V163" i="44" s="1"/>
  <c r="V164" i="44" s="1"/>
  <c r="V165" i="44" s="1"/>
  <c r="V166" i="44" s="1"/>
  <c r="V167" i="44" s="1"/>
  <c r="V168" i="44" s="1"/>
  <c r="V169" i="44" s="1"/>
  <c r="V170" i="44" s="1"/>
  <c r="V171" i="44" s="1"/>
  <c r="V172" i="44" s="1"/>
  <c r="V173" i="44" s="1"/>
  <c r="V174" i="44" s="1"/>
  <c r="V175" i="44" s="1"/>
  <c r="V176" i="44" s="1"/>
  <c r="V177" i="44" s="1"/>
  <c r="V178" i="44" s="1"/>
  <c r="V179" i="44" s="1"/>
  <c r="V180" i="44" s="1"/>
  <c r="V181" i="44" s="1"/>
  <c r="V182" i="44" s="1"/>
  <c r="V183" i="44" s="1"/>
  <c r="V184" i="44" s="1"/>
  <c r="V185" i="44" s="1"/>
  <c r="V186" i="44" s="1"/>
  <c r="V187" i="44" s="1"/>
  <c r="V188" i="44" s="1"/>
  <c r="V189" i="44" s="1"/>
  <c r="V190" i="44" s="1"/>
  <c r="V191" i="44" s="1"/>
  <c r="V192" i="44" s="1"/>
  <c r="V193" i="44" s="1"/>
  <c r="V194" i="44" s="1"/>
  <c r="V195" i="44" s="1"/>
  <c r="V196" i="44" s="1"/>
  <c r="V197" i="44" s="1"/>
  <c r="V198" i="44" s="1"/>
  <c r="V199" i="44" s="1"/>
  <c r="V200" i="44" s="1"/>
  <c r="V201" i="44" s="1"/>
  <c r="V202" i="44" s="1"/>
  <c r="V203" i="44" s="1"/>
  <c r="V204" i="44" s="1"/>
  <c r="V205" i="44" s="1"/>
  <c r="V206" i="44" s="1"/>
  <c r="V207" i="44" s="1"/>
  <c r="V208" i="44" s="1"/>
  <c r="V209" i="44" s="1"/>
  <c r="V210" i="44" s="1"/>
  <c r="V211" i="44" s="1"/>
  <c r="V212" i="44" s="1"/>
  <c r="V213" i="44" s="1"/>
  <c r="V214" i="44" s="1"/>
  <c r="V215" i="44" s="1"/>
  <c r="V216" i="44" s="1"/>
  <c r="V217" i="44" s="1"/>
  <c r="V218" i="44" s="1"/>
  <c r="V219" i="44" s="1"/>
  <c r="V220" i="44" s="1"/>
  <c r="V221" i="44" s="1"/>
  <c r="V222" i="44" s="1"/>
  <c r="V223" i="44" s="1"/>
  <c r="V224" i="44" s="1"/>
  <c r="V225" i="44" s="1"/>
  <c r="V226" i="44" s="1"/>
  <c r="V227" i="44" s="1"/>
  <c r="V228" i="44" s="1"/>
  <c r="V229" i="44" s="1"/>
  <c r="V230" i="44" s="1"/>
  <c r="V231" i="44" s="1"/>
  <c r="V232" i="44" s="1"/>
  <c r="V233" i="44" s="1"/>
  <c r="V234" i="44" s="1"/>
  <c r="V235" i="44" s="1"/>
  <c r="V236" i="44" s="1"/>
  <c r="V237" i="44" s="1"/>
  <c r="V238" i="44" s="1"/>
  <c r="V239" i="44" s="1"/>
  <c r="V240" i="44" s="1"/>
  <c r="V241" i="44" s="1"/>
  <c r="V242" i="44" s="1"/>
  <c r="V243" i="44" s="1"/>
  <c r="V244" i="44" s="1"/>
  <c r="V245" i="44" s="1"/>
  <c r="V246" i="44" s="1"/>
  <c r="V247" i="44" s="1"/>
  <c r="V248" i="44" s="1"/>
  <c r="V249" i="44" s="1"/>
  <c r="V250" i="44" s="1"/>
  <c r="V251" i="44" s="1"/>
  <c r="V252" i="44" s="1"/>
  <c r="V253" i="44" s="1"/>
  <c r="V254" i="44" s="1"/>
  <c r="V255" i="44" s="1"/>
  <c r="V256" i="44" s="1"/>
  <c r="V257" i="44" s="1"/>
  <c r="V258" i="44" s="1"/>
  <c r="V259" i="44" s="1"/>
  <c r="V260" i="44" s="1"/>
  <c r="V261" i="44" s="1"/>
  <c r="V262" i="44" s="1"/>
  <c r="V263" i="44" s="1"/>
  <c r="V264" i="44" s="1"/>
  <c r="V265" i="44" s="1"/>
  <c r="V266" i="44" s="1"/>
  <c r="V267" i="44" s="1"/>
  <c r="V268" i="44" s="1"/>
  <c r="V269" i="44" s="1"/>
  <c r="V270" i="44" s="1"/>
  <c r="V271" i="44" s="1"/>
  <c r="V272" i="44" s="1"/>
  <c r="V273" i="44" s="1"/>
  <c r="V274" i="44" s="1"/>
  <c r="V275" i="44" s="1"/>
  <c r="V276" i="44" s="1"/>
  <c r="V277" i="44" s="1"/>
  <c r="V278" i="44" s="1"/>
  <c r="V279" i="44" s="1"/>
  <c r="V280" i="44" s="1"/>
  <c r="V281" i="44" s="1"/>
  <c r="V282" i="44" s="1"/>
  <c r="V283" i="44" s="1"/>
  <c r="V284" i="44" s="1"/>
  <c r="V285" i="44" s="1"/>
  <c r="V286" i="44" s="1"/>
  <c r="V287" i="44" s="1"/>
  <c r="V288" i="44" s="1"/>
  <c r="V289" i="44" s="1"/>
  <c r="V290" i="44" s="1"/>
  <c r="V291" i="44" s="1"/>
  <c r="V292" i="44" s="1"/>
  <c r="V293" i="44" s="1"/>
  <c r="V294" i="44" s="1"/>
  <c r="V295" i="44" s="1"/>
  <c r="V296" i="44" s="1"/>
  <c r="V297" i="44" s="1"/>
  <c r="V298" i="44" s="1"/>
  <c r="V299" i="44" s="1"/>
  <c r="V300" i="44" s="1"/>
  <c r="V301" i="44" s="1"/>
  <c r="V302" i="44" s="1"/>
  <c r="V303" i="44" s="1"/>
  <c r="V304" i="44" s="1"/>
  <c r="V305" i="44" s="1"/>
  <c r="V306" i="44" s="1"/>
  <c r="V307" i="44" s="1"/>
  <c r="V308" i="44" s="1"/>
  <c r="V309" i="44" s="1"/>
  <c r="V310" i="44" s="1"/>
  <c r="V311" i="44" s="1"/>
  <c r="V312" i="44" s="1"/>
  <c r="V313" i="44" s="1"/>
  <c r="V314" i="44" s="1"/>
  <c r="V315" i="44" s="1"/>
  <c r="V316" i="44" s="1"/>
  <c r="V317" i="44" s="1"/>
  <c r="V318" i="44" s="1"/>
  <c r="V319" i="44" s="1"/>
  <c r="V320" i="44" s="1"/>
  <c r="V321" i="44" s="1"/>
  <c r="V322" i="44" s="1"/>
  <c r="V323" i="44" s="1"/>
  <c r="V324" i="44" s="1"/>
  <c r="V325" i="44" s="1"/>
  <c r="V326" i="44" s="1"/>
  <c r="V327" i="44" s="1"/>
  <c r="V328" i="44" s="1"/>
  <c r="V329" i="44" s="1"/>
  <c r="V330" i="44" s="1"/>
  <c r="V331" i="44" s="1"/>
  <c r="V332" i="44" s="1"/>
  <c r="V333" i="44" s="1"/>
  <c r="V334" i="44" s="1"/>
  <c r="V335" i="44" s="1"/>
  <c r="V336" i="44" s="1"/>
  <c r="V337" i="44" s="1"/>
  <c r="V338" i="44" s="1"/>
  <c r="V339" i="44" s="1"/>
  <c r="V340" i="44" s="1"/>
  <c r="V341" i="44" s="1"/>
  <c r="V342" i="44" s="1"/>
  <c r="V343" i="44" s="1"/>
  <c r="V344" i="44" s="1"/>
  <c r="V345" i="44" s="1"/>
  <c r="V346" i="44" s="1"/>
  <c r="V347" i="44" s="1"/>
  <c r="V348" i="44" s="1"/>
  <c r="V349" i="44" s="1"/>
  <c r="V350" i="44" s="1"/>
  <c r="V351" i="44" s="1"/>
  <c r="V352" i="44" s="1"/>
  <c r="V353" i="44" s="1"/>
  <c r="V354" i="44" s="1"/>
  <c r="V355" i="44" s="1"/>
  <c r="V356" i="44" s="1"/>
  <c r="V357" i="44" s="1"/>
  <c r="V358" i="44" s="1"/>
  <c r="V359" i="44" s="1"/>
  <c r="V360" i="44" s="1"/>
  <c r="V361" i="44" s="1"/>
  <c r="V362" i="44" s="1"/>
  <c r="V363" i="44" s="1"/>
  <c r="V364" i="44" s="1"/>
  <c r="V365" i="44" s="1"/>
  <c r="V366" i="44" s="1"/>
  <c r="V367" i="44" s="1"/>
  <c r="V368" i="44" s="1"/>
  <c r="V369" i="44" s="1"/>
  <c r="V370" i="44" s="1"/>
  <c r="V371" i="44" s="1"/>
  <c r="V372" i="44" s="1"/>
  <c r="V373" i="44" s="1"/>
  <c r="V374" i="44" s="1"/>
  <c r="V375" i="44" s="1"/>
  <c r="V376" i="44" s="1"/>
  <c r="V377" i="44" s="1"/>
  <c r="V378" i="44" s="1"/>
  <c r="V379" i="44" s="1"/>
  <c r="V380" i="44" s="1"/>
  <c r="V381" i="44" s="1"/>
  <c r="V382" i="44" s="1"/>
  <c r="V383" i="44" s="1"/>
  <c r="V384" i="44" s="1"/>
  <c r="V385" i="44" s="1"/>
  <c r="V386" i="44" s="1"/>
  <c r="V387" i="44" s="1"/>
  <c r="V388" i="44" s="1"/>
  <c r="V389" i="44" s="1"/>
  <c r="V390" i="44" s="1"/>
  <c r="V391" i="44" s="1"/>
  <c r="V392" i="44" s="1"/>
  <c r="V393" i="44" s="1"/>
  <c r="V394" i="44" s="1"/>
  <c r="V395" i="44" s="1"/>
  <c r="V396" i="44" s="1"/>
  <c r="V397" i="44" s="1"/>
  <c r="V398" i="44" s="1"/>
  <c r="V399" i="44" s="1"/>
  <c r="V400" i="44" s="1"/>
  <c r="V401" i="44" s="1"/>
  <c r="V402" i="44" s="1"/>
  <c r="V403" i="44" s="1"/>
  <c r="V404" i="44" s="1"/>
  <c r="V405" i="44" s="1"/>
  <c r="V406" i="44" s="1"/>
  <c r="V407" i="44" s="1"/>
  <c r="V408" i="44" s="1"/>
  <c r="V409" i="44" s="1"/>
  <c r="V410" i="44" s="1"/>
  <c r="V411" i="44" s="1"/>
  <c r="V412" i="44" s="1"/>
  <c r="V413" i="44" s="1"/>
  <c r="V414" i="44" s="1"/>
  <c r="V415" i="44" s="1"/>
  <c r="V416" i="44" s="1"/>
  <c r="V417" i="44" s="1"/>
  <c r="V418" i="44" s="1"/>
  <c r="V419" i="44" s="1"/>
  <c r="V420" i="44" s="1"/>
  <c r="V421" i="44" s="1"/>
  <c r="V422" i="44" s="1"/>
  <c r="V423" i="44" s="1"/>
  <c r="V424" i="44" s="1"/>
  <c r="V425" i="44" s="1"/>
  <c r="V426" i="44" s="1"/>
  <c r="V427" i="44" s="1"/>
  <c r="V428" i="44" s="1"/>
  <c r="V429" i="44" s="1"/>
  <c r="V430" i="44" s="1"/>
  <c r="V431" i="44" s="1"/>
  <c r="V432" i="44" s="1"/>
  <c r="V433" i="44" s="1"/>
  <c r="V434" i="44" s="1"/>
  <c r="V435" i="44" s="1"/>
  <c r="V436" i="44" s="1"/>
  <c r="V437" i="44" s="1"/>
  <c r="V438" i="44" s="1"/>
  <c r="V439" i="44" s="1"/>
  <c r="V440" i="44" s="1"/>
  <c r="V441" i="44" s="1"/>
  <c r="AL186" i="44"/>
  <c r="AL169" i="44"/>
  <c r="AL170" i="44"/>
  <c r="AL171" i="44"/>
  <c r="AL172" i="44"/>
  <c r="AL168" i="44"/>
  <c r="AL165" i="44"/>
  <c r="AL118" i="44"/>
  <c r="AL154" i="44"/>
  <c r="AL161" i="44"/>
  <c r="AL166" i="44"/>
  <c r="AL216" i="44"/>
  <c r="AL217" i="44" s="1"/>
  <c r="AL197" i="44"/>
  <c r="AL187" i="44"/>
  <c r="AL183" i="44"/>
  <c r="AL184" i="44"/>
  <c r="AL185" i="44"/>
  <c r="AL188" i="44"/>
  <c r="AL189" i="44"/>
  <c r="AL182" i="44"/>
  <c r="AL159" i="44"/>
  <c r="AL139" i="44"/>
  <c r="AL140" i="44"/>
  <c r="AL141" i="44"/>
  <c r="AL142" i="44"/>
  <c r="AL143" i="44"/>
  <c r="AL144" i="44"/>
  <c r="AL145" i="44"/>
  <c r="AL146" i="44"/>
  <c r="AL147" i="44"/>
  <c r="AL148" i="44"/>
  <c r="AL149" i="44"/>
  <c r="AL150" i="44"/>
  <c r="AL151" i="44"/>
  <c r="AL152" i="44"/>
  <c r="AL153" i="44"/>
  <c r="AL155" i="44"/>
  <c r="AL156" i="44"/>
  <c r="AL157" i="44"/>
  <c r="AL158" i="44"/>
  <c r="AL160" i="44"/>
  <c r="AL162" i="44"/>
  <c r="AL163" i="44"/>
  <c r="AL164" i="44"/>
  <c r="AL138" i="44"/>
  <c r="AL129" i="44"/>
  <c r="AL128" i="44"/>
  <c r="AL120" i="44"/>
  <c r="AL119" i="44"/>
  <c r="AL110" i="44"/>
  <c r="AL99" i="44"/>
  <c r="AL88" i="44"/>
  <c r="AL91" i="44"/>
  <c r="AL87" i="44"/>
  <c r="AL83" i="44"/>
  <c r="AL84" i="44"/>
  <c r="AL86" i="44"/>
  <c r="AL89" i="44"/>
  <c r="AL90" i="44"/>
  <c r="AL73" i="44"/>
  <c r="AL59" i="44"/>
  <c r="AL56" i="44"/>
  <c r="AL57" i="44"/>
  <c r="AL58" i="44"/>
  <c r="AL60" i="44"/>
  <c r="AL61" i="44"/>
  <c r="AL62" i="44"/>
  <c r="AL63" i="44"/>
  <c r="AL64" i="44"/>
  <c r="AL65" i="44"/>
  <c r="AL67" i="44"/>
  <c r="AL68" i="44"/>
  <c r="AL69" i="44"/>
  <c r="AL70" i="44"/>
  <c r="AL71" i="44"/>
  <c r="AL72" i="44"/>
  <c r="AL74" i="44"/>
  <c r="AL75" i="44"/>
  <c r="AL76" i="44"/>
  <c r="AL77" i="44"/>
  <c r="AL44" i="44"/>
  <c r="AL41" i="44"/>
  <c r="AL38" i="44"/>
  <c r="AL39" i="44"/>
  <c r="AL40" i="44"/>
  <c r="AL42" i="44"/>
  <c r="AL43" i="44"/>
  <c r="AL45" i="44"/>
  <c r="AL33" i="44"/>
  <c r="AD7" i="44" s="1"/>
  <c r="AL30" i="44"/>
  <c r="AD8" i="44" s="1"/>
  <c r="AL29" i="44"/>
  <c r="AL28" i="44"/>
  <c r="AL31" i="44"/>
  <c r="AL32" i="44"/>
  <c r="AL20" i="44"/>
  <c r="AL11" i="44"/>
  <c r="AK47" i="44" l="1"/>
  <c r="AD6" i="44"/>
  <c r="AD9" i="44"/>
  <c r="AD43" i="44"/>
  <c r="AD46" i="44"/>
  <c r="AL173" i="44"/>
  <c r="AL100" i="44"/>
  <c r="AD20" i="44"/>
  <c r="AD34" i="44"/>
  <c r="AL198" i="44"/>
  <c r="W4" i="44" l="1"/>
  <c r="W8" i="44"/>
  <c r="W12" i="44"/>
  <c r="W161" i="44"/>
  <c r="W165" i="44"/>
  <c r="W169" i="44"/>
  <c r="W173" i="44"/>
  <c r="W177" i="44"/>
  <c r="W181" i="44"/>
  <c r="W185" i="44"/>
  <c r="W189" i="44"/>
  <c r="W193" i="44"/>
  <c r="W197" i="44"/>
  <c r="W201" i="44"/>
  <c r="W205" i="44"/>
  <c r="W209" i="44"/>
  <c r="W213" i="44"/>
  <c r="W217" i="44"/>
  <c r="W221" i="44"/>
  <c r="W225" i="44"/>
  <c r="W5" i="44"/>
  <c r="W9" i="44"/>
  <c r="W13" i="44"/>
  <c r="W17" i="44"/>
  <c r="W162" i="44"/>
  <c r="W166" i="44"/>
  <c r="W170" i="44"/>
  <c r="W174" i="44"/>
  <c r="W178" i="44"/>
  <c r="W182" i="44"/>
  <c r="W186" i="44"/>
  <c r="W190" i="44"/>
  <c r="W194" i="44"/>
  <c r="W198" i="44"/>
  <c r="W202" i="44"/>
  <c r="W206" i="44"/>
  <c r="W210" i="44"/>
  <c r="W214" i="44"/>
  <c r="W218" i="44"/>
  <c r="W222" i="44"/>
  <c r="W226" i="44"/>
  <c r="W230" i="44"/>
  <c r="W234" i="44"/>
  <c r="W310" i="44"/>
  <c r="W314" i="44"/>
  <c r="W318" i="44"/>
  <c r="W322" i="44"/>
  <c r="W326" i="44"/>
  <c r="W330" i="44"/>
  <c r="W334" i="44"/>
  <c r="W338" i="44"/>
  <c r="W342" i="44"/>
  <c r="W7" i="44"/>
  <c r="W15" i="44"/>
  <c r="W160" i="44"/>
  <c r="W168" i="44"/>
  <c r="W176" i="44"/>
  <c r="W184" i="44"/>
  <c r="W192" i="44"/>
  <c r="W200" i="44"/>
  <c r="W208" i="44"/>
  <c r="W216" i="44"/>
  <c r="W224" i="44"/>
  <c r="W231" i="44"/>
  <c r="W311" i="44"/>
  <c r="W316" i="44"/>
  <c r="W321" i="44"/>
  <c r="W327" i="44"/>
  <c r="W332" i="44"/>
  <c r="W337" i="44"/>
  <c r="W343" i="44"/>
  <c r="W347" i="44"/>
  <c r="W351" i="44"/>
  <c r="W355" i="44"/>
  <c r="W359" i="44"/>
  <c r="W363" i="44"/>
  <c r="W367" i="44"/>
  <c r="W371" i="44"/>
  <c r="W375" i="44"/>
  <c r="X375" i="44" s="1"/>
  <c r="W379" i="44"/>
  <c r="X379" i="44" s="1"/>
  <c r="W383" i="44"/>
  <c r="X383" i="44" s="1"/>
  <c r="W387" i="44"/>
  <c r="X387" i="44" s="1"/>
  <c r="W391" i="44"/>
  <c r="X391" i="44" s="1"/>
  <c r="W395" i="44"/>
  <c r="X395" i="44" s="1"/>
  <c r="W399" i="44"/>
  <c r="X399" i="44" s="1"/>
  <c r="W403" i="44"/>
  <c r="X403" i="44" s="1"/>
  <c r="W407" i="44"/>
  <c r="X407" i="44" s="1"/>
  <c r="W411" i="44"/>
  <c r="X411" i="44" s="1"/>
  <c r="W415" i="44"/>
  <c r="X415" i="44" s="1"/>
  <c r="W419" i="44"/>
  <c r="X419" i="44" s="1"/>
  <c r="W423" i="44"/>
  <c r="X423" i="44" s="1"/>
  <c r="W427" i="44"/>
  <c r="X427" i="44" s="1"/>
  <c r="W431" i="44"/>
  <c r="X431" i="44" s="1"/>
  <c r="W435" i="44"/>
  <c r="X435" i="44" s="1"/>
  <c r="W439" i="44"/>
  <c r="X439" i="44" s="1"/>
  <c r="W443" i="44"/>
  <c r="X443" i="44" s="1"/>
  <c r="W447" i="44"/>
  <c r="W451" i="44"/>
  <c r="W455" i="44"/>
  <c r="W459" i="44"/>
  <c r="W463" i="44"/>
  <c r="W467" i="44"/>
  <c r="W471" i="44"/>
  <c r="W475" i="44"/>
  <c r="W479" i="44"/>
  <c r="W483" i="44"/>
  <c r="W10" i="44"/>
  <c r="X18" i="44"/>
  <c r="W163" i="44"/>
  <c r="W171" i="44"/>
  <c r="W179" i="44"/>
  <c r="W187" i="44"/>
  <c r="W195" i="44"/>
  <c r="W203" i="44"/>
  <c r="W211" i="44"/>
  <c r="W219" i="44"/>
  <c r="W227" i="44"/>
  <c r="W232" i="44"/>
  <c r="W312" i="44"/>
  <c r="W317" i="44"/>
  <c r="W323" i="44"/>
  <c r="W328" i="44"/>
  <c r="W333" i="44"/>
  <c r="W339" i="44"/>
  <c r="W344" i="44"/>
  <c r="W348" i="44"/>
  <c r="W352" i="44"/>
  <c r="W356" i="44"/>
  <c r="W360" i="44"/>
  <c r="W364" i="44"/>
  <c r="W368" i="44"/>
  <c r="W372" i="44"/>
  <c r="W376" i="44"/>
  <c r="X376" i="44" s="1"/>
  <c r="W14" i="44"/>
  <c r="W159" i="44"/>
  <c r="W175" i="44"/>
  <c r="W191" i="44"/>
  <c r="W207" i="44"/>
  <c r="W223" i="44"/>
  <c r="W235" i="44"/>
  <c r="W320" i="44"/>
  <c r="W331" i="44"/>
  <c r="W341" i="44"/>
  <c r="W350" i="44"/>
  <c r="W358" i="44"/>
  <c r="W366" i="44"/>
  <c r="W374" i="44"/>
  <c r="X374" i="44" s="1"/>
  <c r="W381" i="44"/>
  <c r="X381" i="44" s="1"/>
  <c r="W386" i="44"/>
  <c r="X386" i="44" s="1"/>
  <c r="W392" i="44"/>
  <c r="X392" i="44" s="1"/>
  <c r="W397" i="44"/>
  <c r="X397" i="44" s="1"/>
  <c r="W402" i="44"/>
  <c r="X402" i="44" s="1"/>
  <c r="W408" i="44"/>
  <c r="X408" i="44" s="1"/>
  <c r="W413" i="44"/>
  <c r="X413" i="44" s="1"/>
  <c r="W418" i="44"/>
  <c r="X418" i="44" s="1"/>
  <c r="W424" i="44"/>
  <c r="X424" i="44" s="1"/>
  <c r="W429" i="44"/>
  <c r="X429" i="44" s="1"/>
  <c r="W434" i="44"/>
  <c r="X434" i="44" s="1"/>
  <c r="W440" i="44"/>
  <c r="X440" i="44" s="1"/>
  <c r="W445" i="44"/>
  <c r="X445" i="44" s="1"/>
  <c r="W450" i="44"/>
  <c r="W456" i="44"/>
  <c r="W461" i="44"/>
  <c r="W466" i="44"/>
  <c r="W472" i="44"/>
  <c r="W477" i="44"/>
  <c r="W482" i="44"/>
  <c r="W487" i="44"/>
  <c r="W478" i="44"/>
  <c r="W167" i="44"/>
  <c r="W199" i="44"/>
  <c r="W315" i="44"/>
  <c r="W336" i="44"/>
  <c r="W354" i="44"/>
  <c r="W384" i="44"/>
  <c r="X384" i="44" s="1"/>
  <c r="W400" i="44"/>
  <c r="X400" i="44" s="1"/>
  <c r="W416" i="44"/>
  <c r="X416" i="44" s="1"/>
  <c r="W432" i="44"/>
  <c r="X432" i="44" s="1"/>
  <c r="W448" i="44"/>
  <c r="W464" i="44"/>
  <c r="W480" i="44"/>
  <c r="W204" i="44"/>
  <c r="W349" i="44"/>
  <c r="W373" i="44"/>
  <c r="X373" i="44" s="1"/>
  <c r="W390" i="44"/>
  <c r="X390" i="44" s="1"/>
  <c r="W406" i="44"/>
  <c r="X406" i="44" s="1"/>
  <c r="W422" i="44"/>
  <c r="X422" i="44" s="1"/>
  <c r="W438" i="44"/>
  <c r="X438" i="44" s="1"/>
  <c r="W460" i="44"/>
  <c r="W481" i="44"/>
  <c r="W164" i="44"/>
  <c r="W180" i="44"/>
  <c r="W196" i="44"/>
  <c r="W212" i="44"/>
  <c r="W228" i="44"/>
  <c r="W313" i="44"/>
  <c r="W324" i="44"/>
  <c r="W335" i="44"/>
  <c r="W345" i="44"/>
  <c r="W353" i="44"/>
  <c r="W361" i="44"/>
  <c r="W369" i="44"/>
  <c r="W377" i="44"/>
  <c r="X377" i="44" s="1"/>
  <c r="W382" i="44"/>
  <c r="X382" i="44" s="1"/>
  <c r="W388" i="44"/>
  <c r="X388" i="44" s="1"/>
  <c r="W393" i="44"/>
  <c r="X393" i="44" s="1"/>
  <c r="W398" i="44"/>
  <c r="X398" i="44" s="1"/>
  <c r="W404" i="44"/>
  <c r="X404" i="44" s="1"/>
  <c r="W409" i="44"/>
  <c r="X409" i="44" s="1"/>
  <c r="W414" i="44"/>
  <c r="X414" i="44" s="1"/>
  <c r="W420" i="44"/>
  <c r="X420" i="44" s="1"/>
  <c r="W425" i="44"/>
  <c r="X425" i="44" s="1"/>
  <c r="W430" i="44"/>
  <c r="X430" i="44" s="1"/>
  <c r="W436" i="44"/>
  <c r="X436" i="44" s="1"/>
  <c r="W441" i="44"/>
  <c r="X441" i="44" s="1"/>
  <c r="W446" i="44"/>
  <c r="W452" i="44"/>
  <c r="W457" i="44"/>
  <c r="W462" i="44"/>
  <c r="W468" i="44"/>
  <c r="W473" i="44"/>
  <c r="W484" i="44"/>
  <c r="W488" i="44"/>
  <c r="W6" i="44"/>
  <c r="W183" i="44"/>
  <c r="W215" i="44"/>
  <c r="W229" i="44"/>
  <c r="W325" i="44"/>
  <c r="W362" i="44"/>
  <c r="W378" i="44"/>
  <c r="X378" i="44" s="1"/>
  <c r="W394" i="44"/>
  <c r="X394" i="44" s="1"/>
  <c r="W410" i="44"/>
  <c r="X410" i="44" s="1"/>
  <c r="W426" i="44"/>
  <c r="X426" i="44" s="1"/>
  <c r="W437" i="44"/>
  <c r="X437" i="44" s="1"/>
  <c r="W453" i="44"/>
  <c r="W469" i="44"/>
  <c r="W485" i="44"/>
  <c r="W11" i="44"/>
  <c r="W172" i="44"/>
  <c r="W220" i="44"/>
  <c r="W319" i="44"/>
  <c r="W340" i="44"/>
  <c r="W365" i="44"/>
  <c r="W380" i="44"/>
  <c r="X380" i="44" s="1"/>
  <c r="W396" i="44"/>
  <c r="X396" i="44" s="1"/>
  <c r="W412" i="44"/>
  <c r="X412" i="44" s="1"/>
  <c r="W428" i="44"/>
  <c r="X428" i="44" s="1"/>
  <c r="W444" i="44"/>
  <c r="X444" i="44" s="1"/>
  <c r="W465" i="44"/>
  <c r="W486" i="44"/>
  <c r="W346" i="44"/>
  <c r="W370" i="44"/>
  <c r="W389" i="44"/>
  <c r="X389" i="44" s="1"/>
  <c r="W405" i="44"/>
  <c r="X405" i="44" s="1"/>
  <c r="W421" i="44"/>
  <c r="X421" i="44" s="1"/>
  <c r="W442" i="44"/>
  <c r="X442" i="44" s="1"/>
  <c r="W458" i="44"/>
  <c r="W474" i="44"/>
  <c r="W188" i="44"/>
  <c r="W233" i="44"/>
  <c r="W329" i="44"/>
  <c r="W357" i="44"/>
  <c r="W385" i="44"/>
  <c r="X385" i="44" s="1"/>
  <c r="W401" i="44"/>
  <c r="X401" i="44" s="1"/>
  <c r="W417" i="44"/>
  <c r="X417" i="44" s="1"/>
  <c r="W433" i="44"/>
  <c r="X433" i="44" s="1"/>
  <c r="W454" i="44"/>
  <c r="W476" i="44"/>
  <c r="W449" i="44"/>
  <c r="W470" i="44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Q59" i="58"/>
  <c r="Q60" i="58"/>
  <c r="Q61" i="58"/>
  <c r="Q62" i="58"/>
  <c r="Q63" i="58"/>
  <c r="Q64" i="58"/>
  <c r="B37" i="58"/>
  <c r="C37" i="58"/>
  <c r="B38" i="58"/>
  <c r="C38" i="58"/>
  <c r="B39" i="58"/>
  <c r="C39" i="58"/>
  <c r="B40" i="58"/>
  <c r="C40" i="58"/>
  <c r="B41" i="58"/>
  <c r="C41" i="58"/>
  <c r="B42" i="58"/>
  <c r="C42" i="58"/>
  <c r="B43" i="58"/>
  <c r="C43" i="58"/>
  <c r="B44" i="58"/>
  <c r="C44" i="58"/>
  <c r="B45" i="58"/>
  <c r="C45" i="58"/>
  <c r="B46" i="58"/>
  <c r="C46" i="58"/>
  <c r="B47" i="58"/>
  <c r="C47" i="58"/>
  <c r="B48" i="58"/>
  <c r="C48" i="58"/>
  <c r="B49" i="58"/>
  <c r="C49" i="58"/>
  <c r="B50" i="58"/>
  <c r="C50" i="58"/>
  <c r="B51" i="58"/>
  <c r="C51" i="58"/>
  <c r="B52" i="58"/>
  <c r="C52" i="58"/>
  <c r="B53" i="58"/>
  <c r="C53" i="58"/>
  <c r="B54" i="58"/>
  <c r="C54" i="58"/>
  <c r="B55" i="58"/>
  <c r="C55" i="58"/>
  <c r="B56" i="58"/>
  <c r="C56" i="58"/>
  <c r="B57" i="58"/>
  <c r="C57" i="58"/>
  <c r="B58" i="58"/>
  <c r="C58" i="58"/>
  <c r="B59" i="58"/>
  <c r="C59" i="58"/>
  <c r="B60" i="58"/>
  <c r="C60" i="58"/>
  <c r="B61" i="58"/>
  <c r="C61" i="58"/>
  <c r="B62" i="58"/>
  <c r="C62" i="58"/>
  <c r="B63" i="58"/>
  <c r="C63" i="58"/>
  <c r="B64" i="58"/>
  <c r="C64" i="58"/>
  <c r="B36" i="58"/>
  <c r="C36" i="58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B36" i="55"/>
  <c r="C36" i="55"/>
  <c r="B37" i="55"/>
  <c r="C37" i="55"/>
  <c r="B38" i="55"/>
  <c r="C38" i="55"/>
  <c r="B39" i="55"/>
  <c r="C39" i="55"/>
  <c r="B40" i="55"/>
  <c r="C40" i="55"/>
  <c r="B41" i="55"/>
  <c r="C41" i="55"/>
  <c r="B42" i="55"/>
  <c r="C42" i="55"/>
  <c r="B43" i="55"/>
  <c r="C43" i="55"/>
  <c r="B44" i="55"/>
  <c r="C44" i="55"/>
  <c r="B45" i="55"/>
  <c r="C45" i="55"/>
  <c r="B46" i="55"/>
  <c r="C46" i="55"/>
  <c r="B47" i="55"/>
  <c r="C47" i="55"/>
  <c r="B48" i="55"/>
  <c r="C48" i="55"/>
  <c r="B49" i="55"/>
  <c r="C49" i="55"/>
  <c r="B50" i="55"/>
  <c r="C50" i="55"/>
  <c r="B51" i="55"/>
  <c r="C51" i="55"/>
  <c r="B52" i="55"/>
  <c r="C52" i="55"/>
  <c r="B53" i="55"/>
  <c r="C53" i="55"/>
  <c r="B54" i="55"/>
  <c r="C54" i="55"/>
  <c r="B55" i="55"/>
  <c r="C55" i="55"/>
  <c r="B56" i="55"/>
  <c r="C56" i="55"/>
  <c r="B57" i="55"/>
  <c r="C57" i="55"/>
  <c r="B58" i="55"/>
  <c r="C58" i="55"/>
  <c r="B59" i="55"/>
  <c r="C59" i="55"/>
  <c r="B60" i="55"/>
  <c r="C60" i="55"/>
  <c r="B61" i="55"/>
  <c r="C61" i="55"/>
  <c r="B62" i="55"/>
  <c r="C62" i="55"/>
  <c r="B63" i="55"/>
  <c r="C63" i="55"/>
  <c r="B64" i="55"/>
  <c r="C64" i="55"/>
  <c r="Q36" i="53"/>
  <c r="Q37" i="53"/>
  <c r="Q38" i="53"/>
  <c r="Q39" i="53"/>
  <c r="Q40" i="53"/>
  <c r="Q41" i="53"/>
  <c r="Q42" i="53"/>
  <c r="Q43" i="53"/>
  <c r="Q44" i="53"/>
  <c r="Q45" i="53"/>
  <c r="Q46" i="53"/>
  <c r="Q47" i="53"/>
  <c r="Q48" i="53"/>
  <c r="Q49" i="53"/>
  <c r="Q50" i="53"/>
  <c r="Q51" i="53"/>
  <c r="Q52" i="53"/>
  <c r="Q53" i="53"/>
  <c r="Q54" i="53"/>
  <c r="Q55" i="53"/>
  <c r="Q56" i="53"/>
  <c r="Q57" i="53"/>
  <c r="Q58" i="53"/>
  <c r="Q59" i="53"/>
  <c r="Q60" i="53"/>
  <c r="Q61" i="53"/>
  <c r="Q62" i="53"/>
  <c r="Q63" i="53"/>
  <c r="Q64" i="53"/>
  <c r="B36" i="53"/>
  <c r="C36" i="53"/>
  <c r="B37" i="53"/>
  <c r="C37" i="53"/>
  <c r="B38" i="53"/>
  <c r="C38" i="53"/>
  <c r="B39" i="53"/>
  <c r="C39" i="53"/>
  <c r="B40" i="53"/>
  <c r="C40" i="53"/>
  <c r="B41" i="53"/>
  <c r="C41" i="53"/>
  <c r="B42" i="53"/>
  <c r="C42" i="53"/>
  <c r="B43" i="53"/>
  <c r="C43" i="53"/>
  <c r="B44" i="53"/>
  <c r="C44" i="53"/>
  <c r="B45" i="53"/>
  <c r="C45" i="53"/>
  <c r="B46" i="53"/>
  <c r="C46" i="53"/>
  <c r="B47" i="53"/>
  <c r="C47" i="53"/>
  <c r="B48" i="53"/>
  <c r="C48" i="53"/>
  <c r="B49" i="53"/>
  <c r="C49" i="53"/>
  <c r="B50" i="53"/>
  <c r="C50" i="53"/>
  <c r="B51" i="53"/>
  <c r="C51" i="53"/>
  <c r="B52" i="53"/>
  <c r="C52" i="53"/>
  <c r="B53" i="53"/>
  <c r="C53" i="53"/>
  <c r="B54" i="53"/>
  <c r="C54" i="53"/>
  <c r="B55" i="53"/>
  <c r="C55" i="53"/>
  <c r="B56" i="53"/>
  <c r="C56" i="53"/>
  <c r="B57" i="53"/>
  <c r="C57" i="53"/>
  <c r="B58" i="53"/>
  <c r="C58" i="53"/>
  <c r="B59" i="53"/>
  <c r="C59" i="53"/>
  <c r="B60" i="53"/>
  <c r="C60" i="53"/>
  <c r="B61" i="53"/>
  <c r="C61" i="53"/>
  <c r="B62" i="53"/>
  <c r="C62" i="53"/>
  <c r="B63" i="53"/>
  <c r="C63" i="53"/>
  <c r="B64" i="53"/>
  <c r="C64" i="53"/>
  <c r="Q38" i="50"/>
  <c r="Q39" i="50"/>
  <c r="Q40" i="50"/>
  <c r="Q41" i="50"/>
  <c r="Q42" i="50"/>
  <c r="Q43" i="50"/>
  <c r="Q44" i="50"/>
  <c r="Q45" i="50"/>
  <c r="Q46" i="50"/>
  <c r="Q47" i="50"/>
  <c r="Q48" i="50"/>
  <c r="Q49" i="50"/>
  <c r="Q50" i="50"/>
  <c r="Q51" i="50"/>
  <c r="Q52" i="50"/>
  <c r="Q53" i="50"/>
  <c r="Q54" i="50"/>
  <c r="Q55" i="50"/>
  <c r="Q56" i="50"/>
  <c r="Q57" i="50"/>
  <c r="Q58" i="50"/>
  <c r="Q59" i="50"/>
  <c r="Q60" i="50"/>
  <c r="Q61" i="50"/>
  <c r="Q62" i="50"/>
  <c r="Q63" i="50"/>
  <c r="Q64" i="50"/>
  <c r="Q65" i="50"/>
  <c r="Q66" i="50"/>
  <c r="B38" i="50"/>
  <c r="C38" i="50"/>
  <c r="B39" i="50"/>
  <c r="C39" i="50"/>
  <c r="B40" i="50"/>
  <c r="C40" i="50"/>
  <c r="B41" i="50"/>
  <c r="C41" i="50"/>
  <c r="B42" i="50"/>
  <c r="C42" i="50"/>
  <c r="B43" i="50"/>
  <c r="C43" i="50"/>
  <c r="B44" i="50"/>
  <c r="C44" i="50"/>
  <c r="B45" i="50"/>
  <c r="C45" i="50"/>
  <c r="B46" i="50"/>
  <c r="C46" i="50"/>
  <c r="B47" i="50"/>
  <c r="C47" i="50"/>
  <c r="B48" i="50"/>
  <c r="C48" i="50"/>
  <c r="B49" i="50"/>
  <c r="C49" i="50"/>
  <c r="B50" i="50"/>
  <c r="C50" i="50"/>
  <c r="B51" i="50"/>
  <c r="C51" i="50"/>
  <c r="B52" i="50"/>
  <c r="C52" i="50"/>
  <c r="B53" i="50"/>
  <c r="C53" i="50"/>
  <c r="B54" i="50"/>
  <c r="C54" i="50"/>
  <c r="B55" i="50"/>
  <c r="C55" i="50"/>
  <c r="B56" i="50"/>
  <c r="C56" i="50"/>
  <c r="B57" i="50"/>
  <c r="C57" i="50"/>
  <c r="B58" i="50"/>
  <c r="C58" i="50"/>
  <c r="B59" i="50"/>
  <c r="C59" i="50"/>
  <c r="B60" i="50"/>
  <c r="C60" i="50"/>
  <c r="B61" i="50"/>
  <c r="C61" i="50"/>
  <c r="B62" i="50"/>
  <c r="C62" i="50"/>
  <c r="B63" i="50"/>
  <c r="C63" i="50"/>
  <c r="B64" i="50"/>
  <c r="C64" i="50"/>
  <c r="B65" i="50"/>
  <c r="C65" i="50"/>
  <c r="B66" i="50"/>
  <c r="C66" i="50"/>
  <c r="Q36" i="70"/>
  <c r="Q37" i="70"/>
  <c r="Q38" i="70"/>
  <c r="Q39" i="70"/>
  <c r="Q40" i="70"/>
  <c r="Q41" i="70"/>
  <c r="Q42" i="70"/>
  <c r="Q43" i="70"/>
  <c r="Q44" i="70"/>
  <c r="Q45" i="70"/>
  <c r="Q46" i="70"/>
  <c r="Q47" i="70"/>
  <c r="Q48" i="70"/>
  <c r="Q49" i="70"/>
  <c r="Q50" i="70"/>
  <c r="Q51" i="70"/>
  <c r="Q52" i="70"/>
  <c r="Q53" i="70"/>
  <c r="Q54" i="70"/>
  <c r="Q55" i="70"/>
  <c r="Q56" i="70"/>
  <c r="Q57" i="70"/>
  <c r="Q58" i="70"/>
  <c r="Q59" i="70"/>
  <c r="Q60" i="70"/>
  <c r="Q61" i="70"/>
  <c r="Q62" i="70"/>
  <c r="Q63" i="70"/>
  <c r="Q64" i="70"/>
  <c r="B36" i="70"/>
  <c r="C36" i="70"/>
  <c r="B37" i="70"/>
  <c r="C37" i="70"/>
  <c r="B38" i="70"/>
  <c r="C38" i="70"/>
  <c r="B39" i="70"/>
  <c r="C39" i="70"/>
  <c r="B40" i="70"/>
  <c r="C40" i="70"/>
  <c r="B41" i="70"/>
  <c r="C41" i="70"/>
  <c r="B42" i="70"/>
  <c r="C42" i="70"/>
  <c r="B43" i="70"/>
  <c r="C43" i="70"/>
  <c r="B44" i="70"/>
  <c r="C44" i="70"/>
  <c r="B45" i="70"/>
  <c r="C45" i="70"/>
  <c r="B46" i="70"/>
  <c r="C46" i="70"/>
  <c r="B47" i="70"/>
  <c r="C47" i="70"/>
  <c r="B48" i="70"/>
  <c r="C48" i="70"/>
  <c r="B49" i="70"/>
  <c r="C49" i="70"/>
  <c r="B50" i="70"/>
  <c r="C50" i="70"/>
  <c r="B51" i="70"/>
  <c r="C51" i="70"/>
  <c r="B52" i="70"/>
  <c r="C52" i="70"/>
  <c r="B53" i="70"/>
  <c r="C53" i="70"/>
  <c r="B54" i="70"/>
  <c r="C54" i="70"/>
  <c r="B55" i="70"/>
  <c r="C55" i="70"/>
  <c r="B56" i="70"/>
  <c r="C56" i="70"/>
  <c r="B57" i="70"/>
  <c r="C57" i="70"/>
  <c r="B58" i="70"/>
  <c r="C58" i="70"/>
  <c r="B59" i="70"/>
  <c r="C59" i="70"/>
  <c r="B60" i="70"/>
  <c r="C60" i="70"/>
  <c r="B61" i="70"/>
  <c r="C61" i="70"/>
  <c r="B62" i="70"/>
  <c r="C62" i="70"/>
  <c r="B63" i="70"/>
  <c r="C63" i="70"/>
  <c r="B64" i="70"/>
  <c r="C64" i="70"/>
  <c r="X140" i="44" l="1"/>
  <c r="Y140" i="44"/>
  <c r="Y340" i="44"/>
  <c r="X340" i="44"/>
  <c r="Y220" i="44"/>
  <c r="X220" i="44"/>
  <c r="Y362" i="44"/>
  <c r="X362" i="44"/>
  <c r="X151" i="44"/>
  <c r="Y151" i="44"/>
  <c r="X345" i="44"/>
  <c r="Y345" i="44"/>
  <c r="Y212" i="44"/>
  <c r="X212" i="44"/>
  <c r="Y148" i="44"/>
  <c r="X148" i="44"/>
  <c r="X83" i="44"/>
  <c r="Y83" i="44"/>
  <c r="X19" i="44"/>
  <c r="Y19" i="44"/>
  <c r="X75" i="44"/>
  <c r="Y75" i="44"/>
  <c r="X199" i="44"/>
  <c r="Y199" i="44"/>
  <c r="X102" i="44"/>
  <c r="Y102" i="44"/>
  <c r="Y358" i="44"/>
  <c r="X358" i="44"/>
  <c r="Y320" i="44"/>
  <c r="X320" i="44"/>
  <c r="X235" i="44"/>
  <c r="Y235" i="44"/>
  <c r="X175" i="44"/>
  <c r="Y175" i="44"/>
  <c r="X110" i="44"/>
  <c r="Y110" i="44"/>
  <c r="Y46" i="44"/>
  <c r="X46" i="44"/>
  <c r="Y372" i="44"/>
  <c r="X372" i="44"/>
  <c r="Y356" i="44"/>
  <c r="X356" i="44"/>
  <c r="Y339" i="44"/>
  <c r="X339" i="44"/>
  <c r="X317" i="44"/>
  <c r="Y317" i="44"/>
  <c r="X232" i="44"/>
  <c r="Y232" i="44"/>
  <c r="Y203" i="44"/>
  <c r="X203" i="44"/>
  <c r="Y171" i="44"/>
  <c r="X171" i="44"/>
  <c r="Y139" i="44"/>
  <c r="X139" i="44"/>
  <c r="Y106" i="44"/>
  <c r="X106" i="44"/>
  <c r="X74" i="44"/>
  <c r="Y74" i="44"/>
  <c r="X42" i="44"/>
  <c r="Y42" i="44"/>
  <c r="Y10" i="44"/>
  <c r="X10" i="44"/>
  <c r="Y363" i="44"/>
  <c r="X363" i="44"/>
  <c r="Y347" i="44"/>
  <c r="X347" i="44"/>
  <c r="X327" i="44"/>
  <c r="Y327" i="44"/>
  <c r="X216" i="44"/>
  <c r="Y216" i="44"/>
  <c r="X184" i="44"/>
  <c r="Y184" i="44"/>
  <c r="X152" i="44"/>
  <c r="Y152" i="44"/>
  <c r="X119" i="44"/>
  <c r="Y119" i="44"/>
  <c r="Y87" i="44"/>
  <c r="X87" i="44"/>
  <c r="Y55" i="44"/>
  <c r="X55" i="44"/>
  <c r="Y23" i="44"/>
  <c r="X23" i="44"/>
  <c r="Y338" i="44"/>
  <c r="X338" i="44"/>
  <c r="Y322" i="44"/>
  <c r="X322" i="44"/>
  <c r="X226" i="44"/>
  <c r="Y226" i="44"/>
  <c r="Y210" i="44"/>
  <c r="X210" i="44"/>
  <c r="X194" i="44"/>
  <c r="Y194" i="44"/>
  <c r="Y178" i="44"/>
  <c r="X178" i="44"/>
  <c r="X162" i="44"/>
  <c r="Y162" i="44"/>
  <c r="X146" i="44"/>
  <c r="Y146" i="44"/>
  <c r="X129" i="44"/>
  <c r="Y129" i="44"/>
  <c r="X113" i="44"/>
  <c r="Y113" i="44"/>
  <c r="X97" i="44"/>
  <c r="Y97" i="44"/>
  <c r="X81" i="44"/>
  <c r="X65" i="44"/>
  <c r="Y65" i="44"/>
  <c r="X49" i="44"/>
  <c r="Y49" i="44"/>
  <c r="X33" i="44"/>
  <c r="Y33" i="44"/>
  <c r="X17" i="44"/>
  <c r="Y17" i="44"/>
  <c r="X225" i="44"/>
  <c r="Y225" i="44"/>
  <c r="X209" i="44"/>
  <c r="Y209" i="44"/>
  <c r="X193" i="44"/>
  <c r="Y193" i="44"/>
  <c r="X177" i="44"/>
  <c r="Y177" i="44"/>
  <c r="X161" i="44"/>
  <c r="Y161" i="44"/>
  <c r="X145" i="44"/>
  <c r="Y145" i="44"/>
  <c r="X128" i="44"/>
  <c r="Y128" i="44"/>
  <c r="X112" i="44"/>
  <c r="Y112" i="44"/>
  <c r="X96" i="44"/>
  <c r="Y96" i="44"/>
  <c r="X80" i="44"/>
  <c r="Y80" i="44"/>
  <c r="X64" i="44"/>
  <c r="Y64" i="44"/>
  <c r="X48" i="44"/>
  <c r="Y48" i="44"/>
  <c r="X32" i="44"/>
  <c r="Y32" i="44"/>
  <c r="Y123" i="44"/>
  <c r="X123" i="44"/>
  <c r="X319" i="44"/>
  <c r="Y319" i="44"/>
  <c r="X172" i="44"/>
  <c r="Y172" i="44"/>
  <c r="X325" i="44"/>
  <c r="Y325" i="44"/>
  <c r="Y229" i="44"/>
  <c r="X229" i="44"/>
  <c r="Y70" i="44"/>
  <c r="X369" i="44"/>
  <c r="Y369" i="44"/>
  <c r="X335" i="44"/>
  <c r="Y335" i="44"/>
  <c r="Y196" i="44"/>
  <c r="X196" i="44"/>
  <c r="Y131" i="44"/>
  <c r="X131" i="44"/>
  <c r="Y67" i="44"/>
  <c r="X133" i="44"/>
  <c r="Y133" i="44"/>
  <c r="X349" i="44"/>
  <c r="Y349" i="44"/>
  <c r="X204" i="44"/>
  <c r="Y204" i="44"/>
  <c r="X43" i="44"/>
  <c r="Y43" i="44"/>
  <c r="Y354" i="44"/>
  <c r="X354" i="44"/>
  <c r="X167" i="44"/>
  <c r="Y167" i="44"/>
  <c r="X86" i="44"/>
  <c r="Y86" i="44"/>
  <c r="X350" i="44"/>
  <c r="Y350" i="44"/>
  <c r="X223" i="44"/>
  <c r="Y223" i="44"/>
  <c r="X159" i="44"/>
  <c r="Y159" i="44"/>
  <c r="X94" i="44"/>
  <c r="Y94" i="44"/>
  <c r="X30" i="44"/>
  <c r="Y30" i="44"/>
  <c r="Y368" i="44"/>
  <c r="X368" i="44"/>
  <c r="Y352" i="44"/>
  <c r="X352" i="44"/>
  <c r="X333" i="44"/>
  <c r="Y333" i="44"/>
  <c r="Y312" i="44"/>
  <c r="X312" i="44"/>
  <c r="Y195" i="44"/>
  <c r="X195" i="44"/>
  <c r="Y163" i="44"/>
  <c r="X163" i="44"/>
  <c r="Y130" i="44"/>
  <c r="X130" i="44"/>
  <c r="Y98" i="44"/>
  <c r="X98" i="44"/>
  <c r="Y66" i="44"/>
  <c r="X66" i="44"/>
  <c r="Y34" i="44"/>
  <c r="X34" i="44"/>
  <c r="X3" i="44"/>
  <c r="Y3" i="44"/>
  <c r="X359" i="44"/>
  <c r="Y359" i="44"/>
  <c r="X343" i="44"/>
  <c r="Y343" i="44"/>
  <c r="X321" i="44"/>
  <c r="Y321" i="44"/>
  <c r="Y208" i="44"/>
  <c r="X208" i="44"/>
  <c r="Y176" i="44"/>
  <c r="X176" i="44"/>
  <c r="Y144" i="44"/>
  <c r="X144" i="44"/>
  <c r="Y111" i="44"/>
  <c r="X111" i="44"/>
  <c r="Y79" i="44"/>
  <c r="X79" i="44"/>
  <c r="Y47" i="44"/>
  <c r="X47" i="44"/>
  <c r="Y15" i="44"/>
  <c r="X15" i="44"/>
  <c r="X334" i="44"/>
  <c r="Y334" i="44"/>
  <c r="Y318" i="44"/>
  <c r="X318" i="44"/>
  <c r="Y222" i="44"/>
  <c r="X222" i="44"/>
  <c r="Y206" i="44"/>
  <c r="X206" i="44"/>
  <c r="Y190" i="44"/>
  <c r="X190" i="44"/>
  <c r="Y174" i="44"/>
  <c r="X174" i="44"/>
  <c r="Y158" i="44"/>
  <c r="X158" i="44"/>
  <c r="Y142" i="44"/>
  <c r="X142" i="44"/>
  <c r="Y125" i="44"/>
  <c r="X125" i="44"/>
  <c r="Y109" i="44"/>
  <c r="X109" i="44"/>
  <c r="Y93" i="44"/>
  <c r="X93" i="44"/>
  <c r="Y77" i="44"/>
  <c r="X77" i="44"/>
  <c r="Y61" i="44"/>
  <c r="X61" i="44"/>
  <c r="Y45" i="44"/>
  <c r="X45" i="44"/>
  <c r="X29" i="44"/>
  <c r="Y29" i="44"/>
  <c r="X13" i="44"/>
  <c r="Y13" i="44"/>
  <c r="X221" i="44"/>
  <c r="Y221" i="44"/>
  <c r="X205" i="44"/>
  <c r="Y205" i="44"/>
  <c r="X189" i="44"/>
  <c r="Y189" i="44"/>
  <c r="X173" i="44"/>
  <c r="Y173" i="44"/>
  <c r="X157" i="44"/>
  <c r="Y157" i="44"/>
  <c r="X141" i="44"/>
  <c r="Y141" i="44"/>
  <c r="X124" i="44"/>
  <c r="Y124" i="44"/>
  <c r="X108" i="44"/>
  <c r="Y108" i="44"/>
  <c r="Y92" i="44"/>
  <c r="X92" i="44"/>
  <c r="Y76" i="44"/>
  <c r="X76" i="44"/>
  <c r="Y60" i="44"/>
  <c r="X60" i="44"/>
  <c r="Y44" i="44"/>
  <c r="X44" i="44"/>
  <c r="X28" i="44"/>
  <c r="Y28" i="44"/>
  <c r="X12" i="44"/>
  <c r="Y12" i="44"/>
  <c r="X357" i="44"/>
  <c r="Y357" i="44"/>
  <c r="X233" i="44"/>
  <c r="Y233" i="44"/>
  <c r="Y59" i="44"/>
  <c r="X59" i="44"/>
  <c r="Y370" i="44"/>
  <c r="X370" i="44"/>
  <c r="Y91" i="44"/>
  <c r="X215" i="44"/>
  <c r="Y215" i="44"/>
  <c r="Y38" i="44"/>
  <c r="X38" i="44"/>
  <c r="X361" i="44"/>
  <c r="Y361" i="44"/>
  <c r="Y324" i="44"/>
  <c r="X324" i="44"/>
  <c r="Y180" i="44"/>
  <c r="X180" i="44"/>
  <c r="Y115" i="44"/>
  <c r="X115" i="44"/>
  <c r="X51" i="44"/>
  <c r="Y51" i="44"/>
  <c r="Y156" i="44"/>
  <c r="X156" i="44"/>
  <c r="Y336" i="44"/>
  <c r="X336" i="44"/>
  <c r="X135" i="44"/>
  <c r="Y135" i="44"/>
  <c r="X54" i="44"/>
  <c r="Y54" i="44"/>
  <c r="X341" i="44"/>
  <c r="Y341" i="44"/>
  <c r="X207" i="44"/>
  <c r="Y207" i="44"/>
  <c r="X143" i="44"/>
  <c r="Y143" i="44"/>
  <c r="Y78" i="44"/>
  <c r="X78" i="44"/>
  <c r="Y14" i="44"/>
  <c r="X14" i="44"/>
  <c r="Y364" i="44"/>
  <c r="X364" i="44"/>
  <c r="Y348" i="44"/>
  <c r="X348" i="44"/>
  <c r="Y328" i="44"/>
  <c r="X328" i="44"/>
  <c r="Y219" i="44"/>
  <c r="X219" i="44"/>
  <c r="Y187" i="44"/>
  <c r="X187" i="44"/>
  <c r="Y155" i="44"/>
  <c r="X155" i="44"/>
  <c r="Y122" i="44"/>
  <c r="X122" i="44"/>
  <c r="Y90" i="44"/>
  <c r="X90" i="44"/>
  <c r="Y58" i="44"/>
  <c r="X58" i="44"/>
  <c r="Y26" i="44"/>
  <c r="X26" i="44"/>
  <c r="Y371" i="44"/>
  <c r="X371" i="44"/>
  <c r="Y355" i="44"/>
  <c r="X355" i="44"/>
  <c r="X337" i="44"/>
  <c r="Y337" i="44"/>
  <c r="Y316" i="44"/>
  <c r="X316" i="44"/>
  <c r="Y231" i="44"/>
  <c r="X231" i="44"/>
  <c r="Y200" i="44"/>
  <c r="X200" i="44"/>
  <c r="Y168" i="44"/>
  <c r="X168" i="44"/>
  <c r="Y136" i="44"/>
  <c r="X136" i="44"/>
  <c r="Y103" i="44"/>
  <c r="X103" i="44"/>
  <c r="Y71" i="44"/>
  <c r="X71" i="44"/>
  <c r="Y39" i="44"/>
  <c r="X39" i="44"/>
  <c r="Y7" i="44"/>
  <c r="X7" i="44"/>
  <c r="Y330" i="44"/>
  <c r="X330" i="44"/>
  <c r="Y314" i="44"/>
  <c r="X314" i="44"/>
  <c r="Y234" i="44"/>
  <c r="X234" i="44"/>
  <c r="Y218" i="44"/>
  <c r="X218" i="44"/>
  <c r="X202" i="44"/>
  <c r="Y202" i="44"/>
  <c r="Y186" i="44"/>
  <c r="X186" i="44"/>
  <c r="X170" i="44"/>
  <c r="Y170" i="44"/>
  <c r="Y154" i="44"/>
  <c r="X154" i="44"/>
  <c r="X138" i="44"/>
  <c r="Y138" i="44"/>
  <c r="X121" i="44"/>
  <c r="Y121" i="44"/>
  <c r="X105" i="44"/>
  <c r="Y105" i="44"/>
  <c r="X89" i="44"/>
  <c r="Y89" i="44"/>
  <c r="X73" i="44"/>
  <c r="Y73" i="44"/>
  <c r="X57" i="44"/>
  <c r="Y57" i="44"/>
  <c r="X41" i="44"/>
  <c r="Y41" i="44"/>
  <c r="X25" i="44"/>
  <c r="Y25" i="44"/>
  <c r="Y9" i="44"/>
  <c r="X9" i="44"/>
  <c r="Y217" i="44"/>
  <c r="X217" i="44"/>
  <c r="Y201" i="44"/>
  <c r="X201" i="44"/>
  <c r="Y185" i="44"/>
  <c r="X185" i="44"/>
  <c r="Y169" i="44"/>
  <c r="X169" i="44"/>
  <c r="Y153" i="44"/>
  <c r="X153" i="44"/>
  <c r="Y137" i="44"/>
  <c r="X137" i="44"/>
  <c r="Y120" i="44"/>
  <c r="X120" i="44"/>
  <c r="Y104" i="44"/>
  <c r="X104" i="44"/>
  <c r="X88" i="44"/>
  <c r="Y88" i="44"/>
  <c r="X72" i="44"/>
  <c r="Y72" i="44"/>
  <c r="X56" i="44"/>
  <c r="Y56" i="44"/>
  <c r="X40" i="44"/>
  <c r="Y40" i="44"/>
  <c r="Y24" i="44"/>
  <c r="X24" i="44"/>
  <c r="X8" i="44"/>
  <c r="Y8" i="44"/>
  <c r="X329" i="44"/>
  <c r="Y329" i="44"/>
  <c r="Y188" i="44"/>
  <c r="X188" i="44"/>
  <c r="Y27" i="44"/>
  <c r="X27" i="44"/>
  <c r="Y346" i="44"/>
  <c r="X346" i="44"/>
  <c r="X365" i="44"/>
  <c r="Y365" i="44"/>
  <c r="Y11" i="44"/>
  <c r="X11" i="44"/>
  <c r="X183" i="44"/>
  <c r="Y183" i="44"/>
  <c r="Y6" i="44"/>
  <c r="X6" i="44"/>
  <c r="X353" i="44"/>
  <c r="Y353" i="44"/>
  <c r="X313" i="44"/>
  <c r="Y313" i="44"/>
  <c r="Y228" i="44"/>
  <c r="X228" i="44"/>
  <c r="Y164" i="44"/>
  <c r="X164" i="44"/>
  <c r="Y99" i="44"/>
  <c r="X99" i="44"/>
  <c r="Y35" i="44"/>
  <c r="X35" i="44"/>
  <c r="X107" i="44"/>
  <c r="Y107" i="44"/>
  <c r="Y315" i="44"/>
  <c r="X315" i="44"/>
  <c r="X118" i="44"/>
  <c r="Y118" i="44"/>
  <c r="X22" i="44"/>
  <c r="Y22" i="44"/>
  <c r="Y366" i="44"/>
  <c r="X366" i="44"/>
  <c r="Y331" i="44"/>
  <c r="X331" i="44"/>
  <c r="X191" i="44"/>
  <c r="Y191" i="44"/>
  <c r="X126" i="44"/>
  <c r="Y126" i="44"/>
  <c r="X62" i="44"/>
  <c r="Y62" i="44"/>
  <c r="Y360" i="44"/>
  <c r="X360" i="44"/>
  <c r="Y344" i="44"/>
  <c r="X344" i="44"/>
  <c r="Y323" i="44"/>
  <c r="X323" i="44"/>
  <c r="Y211" i="44"/>
  <c r="X211" i="44"/>
  <c r="Y179" i="44"/>
  <c r="X179" i="44"/>
  <c r="Y147" i="44"/>
  <c r="X147" i="44"/>
  <c r="Y114" i="44"/>
  <c r="X114" i="44"/>
  <c r="X82" i="44"/>
  <c r="Y50" i="44"/>
  <c r="X50" i="44"/>
  <c r="Y18" i="44"/>
  <c r="X367" i="44"/>
  <c r="Y367" i="44"/>
  <c r="X351" i="44"/>
  <c r="Y351" i="44"/>
  <c r="Y332" i="44"/>
  <c r="X332" i="44"/>
  <c r="X311" i="44"/>
  <c r="Y311" i="44"/>
  <c r="X224" i="44"/>
  <c r="Y224" i="44"/>
  <c r="X192" i="44"/>
  <c r="Y192" i="44"/>
  <c r="X160" i="44"/>
  <c r="Y160" i="44"/>
  <c r="X127" i="44"/>
  <c r="Y127" i="44"/>
  <c r="X95" i="44"/>
  <c r="Y95" i="44"/>
  <c r="X63" i="44"/>
  <c r="Y63" i="44"/>
  <c r="X31" i="44"/>
  <c r="Y31" i="44"/>
  <c r="Y342" i="44"/>
  <c r="X342" i="44"/>
  <c r="Y326" i="44"/>
  <c r="X326" i="44"/>
  <c r="Y310" i="44"/>
  <c r="X310" i="44"/>
  <c r="Y230" i="44"/>
  <c r="X230" i="44"/>
  <c r="X214" i="44"/>
  <c r="Y214" i="44"/>
  <c r="Y198" i="44"/>
  <c r="X198" i="44"/>
  <c r="X182" i="44"/>
  <c r="Y182" i="44"/>
  <c r="Y166" i="44"/>
  <c r="X166" i="44"/>
  <c r="X150" i="44"/>
  <c r="Y150" i="44"/>
  <c r="X134" i="44"/>
  <c r="Y134" i="44"/>
  <c r="X117" i="44"/>
  <c r="Y117" i="44"/>
  <c r="X101" i="44"/>
  <c r="Y101" i="44"/>
  <c r="X85" i="44"/>
  <c r="Y85" i="44"/>
  <c r="X69" i="44"/>
  <c r="Y69" i="44"/>
  <c r="X53" i="44"/>
  <c r="Y53" i="44"/>
  <c r="X37" i="44"/>
  <c r="Y37" i="44"/>
  <c r="X21" i="44"/>
  <c r="Y21" i="44"/>
  <c r="Y5" i="44"/>
  <c r="X5" i="44"/>
  <c r="X213" i="44"/>
  <c r="Y213" i="44"/>
  <c r="X197" i="44"/>
  <c r="Y197" i="44"/>
  <c r="X181" i="44"/>
  <c r="Y181" i="44"/>
  <c r="X165" i="44"/>
  <c r="Y165" i="44"/>
  <c r="X149" i="44"/>
  <c r="Y149" i="44"/>
  <c r="X132" i="44"/>
  <c r="Y132" i="44"/>
  <c r="X116" i="44"/>
  <c r="Y116" i="44"/>
  <c r="X100" i="44"/>
  <c r="Y100" i="44"/>
  <c r="X84" i="44"/>
  <c r="Y84" i="44"/>
  <c r="X68" i="44"/>
  <c r="Y68" i="44"/>
  <c r="X52" i="44"/>
  <c r="Y52" i="44"/>
  <c r="X36" i="44"/>
  <c r="Y36" i="44"/>
  <c r="X20" i="44"/>
  <c r="Y20" i="44"/>
  <c r="Y4" i="44"/>
  <c r="X4" i="44"/>
  <c r="BN32" i="44" l="1"/>
  <c r="BR32" i="44"/>
  <c r="BV32" i="44"/>
  <c r="BQ32" i="44"/>
  <c r="BU32" i="44"/>
  <c r="BK32" i="44"/>
  <c r="BO32" i="44"/>
  <c r="BS32" i="44"/>
  <c r="BW32" i="44"/>
  <c r="BL32" i="44"/>
  <c r="BP32" i="44"/>
  <c r="BT32" i="44"/>
  <c r="BX32" i="44"/>
  <c r="BM32" i="44"/>
  <c r="BY32" i="44"/>
  <c r="BN29" i="44"/>
  <c r="BR29" i="44"/>
  <c r="BV29" i="44"/>
  <c r="BW29" i="44"/>
  <c r="BP29" i="44"/>
  <c r="BT29" i="44"/>
  <c r="BM29" i="44"/>
  <c r="BU29" i="44"/>
  <c r="BK29" i="44"/>
  <c r="BO29" i="44"/>
  <c r="BS29" i="44"/>
  <c r="BL29" i="44"/>
  <c r="BX29" i="44"/>
  <c r="BQ29" i="44"/>
  <c r="BY29" i="44"/>
  <c r="BN8" i="44"/>
  <c r="BR8" i="44"/>
  <c r="BV8" i="44"/>
  <c r="BN9" i="44"/>
  <c r="BR9" i="44"/>
  <c r="BV9" i="44"/>
  <c r="BN10" i="44"/>
  <c r="BR10" i="44"/>
  <c r="BV10" i="44"/>
  <c r="BN11" i="44"/>
  <c r="BR11" i="44"/>
  <c r="BV11" i="44"/>
  <c r="BN12" i="44"/>
  <c r="BR12" i="44"/>
  <c r="BV12" i="44"/>
  <c r="BN13" i="44"/>
  <c r="BR13" i="44"/>
  <c r="BV13" i="44"/>
  <c r="BN14" i="44"/>
  <c r="BR14" i="44"/>
  <c r="BV14" i="44"/>
  <c r="BN15" i="44"/>
  <c r="BR15" i="44"/>
  <c r="BV15" i="44"/>
  <c r="BN16" i="44"/>
  <c r="BR16" i="44"/>
  <c r="BV16" i="44"/>
  <c r="BN17" i="44"/>
  <c r="BR17" i="44"/>
  <c r="BV17" i="44"/>
  <c r="BN18" i="44"/>
  <c r="BR18" i="44"/>
  <c r="BV18" i="44"/>
  <c r="BN19" i="44"/>
  <c r="BR19" i="44"/>
  <c r="BV19" i="44"/>
  <c r="BN20" i="44"/>
  <c r="BR20" i="44"/>
  <c r="BV20" i="44"/>
  <c r="BN21" i="44"/>
  <c r="BR21" i="44"/>
  <c r="BV21" i="44"/>
  <c r="BN22" i="44"/>
  <c r="BR22" i="44"/>
  <c r="BV22" i="44"/>
  <c r="BN23" i="44"/>
  <c r="BR23" i="44"/>
  <c r="BV23" i="44"/>
  <c r="BN24" i="44"/>
  <c r="BR24" i="44"/>
  <c r="BV24" i="44"/>
  <c r="BN25" i="44"/>
  <c r="BR25" i="44"/>
  <c r="BV25" i="44"/>
  <c r="BK8" i="44"/>
  <c r="BL8" i="44"/>
  <c r="BP8" i="44"/>
  <c r="BT8" i="44"/>
  <c r="BX8" i="44"/>
  <c r="BL9" i="44"/>
  <c r="BP9" i="44"/>
  <c r="BT9" i="44"/>
  <c r="BX9" i="44"/>
  <c r="BL10" i="44"/>
  <c r="BP10" i="44"/>
  <c r="BT10" i="44"/>
  <c r="BX10" i="44"/>
  <c r="BL11" i="44"/>
  <c r="BP11" i="44"/>
  <c r="BT11" i="44"/>
  <c r="BX11" i="44"/>
  <c r="BL12" i="44"/>
  <c r="BP12" i="44"/>
  <c r="BT12" i="44"/>
  <c r="BX12" i="44"/>
  <c r="BL13" i="44"/>
  <c r="BP13" i="44"/>
  <c r="BT13" i="44"/>
  <c r="BX13" i="44"/>
  <c r="BL14" i="44"/>
  <c r="BP14" i="44"/>
  <c r="BT14" i="44"/>
  <c r="BX14" i="44"/>
  <c r="BL15" i="44"/>
  <c r="BP15" i="44"/>
  <c r="BT15" i="44"/>
  <c r="BX15" i="44"/>
  <c r="BL16" i="44"/>
  <c r="BP16" i="44"/>
  <c r="BT16" i="44"/>
  <c r="BX16" i="44"/>
  <c r="BL17" i="44"/>
  <c r="BP17" i="44"/>
  <c r="BT17" i="44"/>
  <c r="BX17" i="44"/>
  <c r="BL18" i="44"/>
  <c r="BP18" i="44"/>
  <c r="BT18" i="44"/>
  <c r="BX18" i="44"/>
  <c r="BL19" i="44"/>
  <c r="BP19" i="44"/>
  <c r="BT19" i="44"/>
  <c r="BX19" i="44"/>
  <c r="BL20" i="44"/>
  <c r="BP20" i="44"/>
  <c r="BT20" i="44"/>
  <c r="BX20" i="44"/>
  <c r="BL21" i="44"/>
  <c r="BP21" i="44"/>
  <c r="BT21" i="44"/>
  <c r="BX21" i="44"/>
  <c r="BL22" i="44"/>
  <c r="BP22" i="44"/>
  <c r="BT22" i="44"/>
  <c r="BX22" i="44"/>
  <c r="BL23" i="44"/>
  <c r="BP23" i="44"/>
  <c r="BT23" i="44"/>
  <c r="BX23" i="44"/>
  <c r="BL24" i="44"/>
  <c r="BP24" i="44"/>
  <c r="BT24" i="44"/>
  <c r="BX24" i="44"/>
  <c r="BL25" i="44"/>
  <c r="BP25" i="44"/>
  <c r="BT25" i="44"/>
  <c r="BX25" i="44"/>
  <c r="BL26" i="44"/>
  <c r="BP26" i="44"/>
  <c r="BT26" i="44"/>
  <c r="BX26" i="44"/>
  <c r="BL27" i="44"/>
  <c r="BP27" i="44"/>
  <c r="BT27" i="44"/>
  <c r="BX27" i="44"/>
  <c r="BL28" i="44"/>
  <c r="BP28" i="44"/>
  <c r="BT28" i="44"/>
  <c r="BX28" i="44"/>
  <c r="BL30" i="44"/>
  <c r="BM8" i="44"/>
  <c r="BQ8" i="44"/>
  <c r="BU8" i="44"/>
  <c r="BY8" i="44"/>
  <c r="BM9" i="44"/>
  <c r="BQ9" i="44"/>
  <c r="BU9" i="44"/>
  <c r="BY9" i="44"/>
  <c r="BM10" i="44"/>
  <c r="BQ10" i="44"/>
  <c r="BU10" i="44"/>
  <c r="BY10" i="44"/>
  <c r="BM11" i="44"/>
  <c r="BQ11" i="44"/>
  <c r="BU11" i="44"/>
  <c r="BY11" i="44"/>
  <c r="BM12" i="44"/>
  <c r="BQ12" i="44"/>
  <c r="BU12" i="44"/>
  <c r="BY12" i="44"/>
  <c r="BM13" i="44"/>
  <c r="BQ13" i="44"/>
  <c r="BU13" i="44"/>
  <c r="BY13" i="44"/>
  <c r="BM14" i="44"/>
  <c r="BQ14" i="44"/>
  <c r="BU14" i="44"/>
  <c r="BY14" i="44"/>
  <c r="BM15" i="44"/>
  <c r="BQ15" i="44"/>
  <c r="BU15" i="44"/>
  <c r="BY15" i="44"/>
  <c r="BM16" i="44"/>
  <c r="BQ16" i="44"/>
  <c r="BU16" i="44"/>
  <c r="BY16" i="44"/>
  <c r="BM17" i="44"/>
  <c r="BQ17" i="44"/>
  <c r="BU17" i="44"/>
  <c r="BY17" i="44"/>
  <c r="BM18" i="44"/>
  <c r="BQ18" i="44"/>
  <c r="BU18" i="44"/>
  <c r="BY18" i="44"/>
  <c r="BM19" i="44"/>
  <c r="BQ19" i="44"/>
  <c r="BU19" i="44"/>
  <c r="BY19" i="44"/>
  <c r="BM20" i="44"/>
  <c r="BQ20" i="44"/>
  <c r="BU20" i="44"/>
  <c r="BY20" i="44"/>
  <c r="BM21" i="44"/>
  <c r="BQ21" i="44"/>
  <c r="BU21" i="44"/>
  <c r="BY21" i="44"/>
  <c r="BM22" i="44"/>
  <c r="BQ22" i="44"/>
  <c r="BU22" i="44"/>
  <c r="BY22" i="44"/>
  <c r="BM23" i="44"/>
  <c r="BQ23" i="44"/>
  <c r="BU23" i="44"/>
  <c r="BY23" i="44"/>
  <c r="BM24" i="44"/>
  <c r="BQ24" i="44"/>
  <c r="BU24" i="44"/>
  <c r="BY24" i="44"/>
  <c r="BM25" i="44"/>
  <c r="BQ25" i="44"/>
  <c r="BU25" i="44"/>
  <c r="BY25" i="44"/>
  <c r="BM26" i="44"/>
  <c r="BQ26" i="44"/>
  <c r="BU26" i="44"/>
  <c r="BY26" i="44"/>
  <c r="BW9" i="44"/>
  <c r="BS10" i="44"/>
  <c r="BO11" i="44"/>
  <c r="BK12" i="44"/>
  <c r="BW13" i="44"/>
  <c r="BS14" i="44"/>
  <c r="BO15" i="44"/>
  <c r="BK16" i="44"/>
  <c r="BW17" i="44"/>
  <c r="BS18" i="44"/>
  <c r="BO19" i="44"/>
  <c r="BK20" i="44"/>
  <c r="BW21" i="44"/>
  <c r="BS22" i="44"/>
  <c r="BO23" i="44"/>
  <c r="BK24" i="44"/>
  <c r="BW25" i="44"/>
  <c r="BO26" i="44"/>
  <c r="BW26" i="44"/>
  <c r="BN27" i="44"/>
  <c r="BS27" i="44"/>
  <c r="BY27" i="44"/>
  <c r="BN28" i="44"/>
  <c r="BS28" i="44"/>
  <c r="BY28" i="44"/>
  <c r="BN30" i="44"/>
  <c r="BR30" i="44"/>
  <c r="BV30" i="44"/>
  <c r="BN31" i="44"/>
  <c r="BR31" i="44"/>
  <c r="BV31" i="44"/>
  <c r="BN33" i="44"/>
  <c r="BR33" i="44"/>
  <c r="BV33" i="44"/>
  <c r="BN34" i="44"/>
  <c r="BR34" i="44"/>
  <c r="BV34" i="44"/>
  <c r="BN35" i="44"/>
  <c r="BR35" i="44"/>
  <c r="BV35" i="44"/>
  <c r="BN36" i="44"/>
  <c r="BR36" i="44"/>
  <c r="BV36" i="44"/>
  <c r="BN37" i="44"/>
  <c r="BR37" i="44"/>
  <c r="BV37" i="44"/>
  <c r="BN38" i="44"/>
  <c r="BR38" i="44"/>
  <c r="BV38" i="44"/>
  <c r="BN39" i="44"/>
  <c r="BR39" i="44"/>
  <c r="BV39" i="44"/>
  <c r="BN40" i="44"/>
  <c r="BR40" i="44"/>
  <c r="BV40" i="44"/>
  <c r="BN41" i="44"/>
  <c r="BR41" i="44"/>
  <c r="BV41" i="44"/>
  <c r="BN42" i="44"/>
  <c r="BR42" i="44"/>
  <c r="BV42" i="44"/>
  <c r="BN43" i="44"/>
  <c r="BR43" i="44"/>
  <c r="BV43" i="44"/>
  <c r="BN44" i="44"/>
  <c r="BR44" i="44"/>
  <c r="BV44" i="44"/>
  <c r="BN45" i="44"/>
  <c r="BR45" i="44"/>
  <c r="BV45" i="44"/>
  <c r="BN46" i="44"/>
  <c r="BR46" i="44"/>
  <c r="BV46" i="44"/>
  <c r="BN47" i="44"/>
  <c r="BR47" i="44"/>
  <c r="BV47" i="44"/>
  <c r="BO8" i="44"/>
  <c r="BK9" i="44"/>
  <c r="BW10" i="44"/>
  <c r="BS11" i="44"/>
  <c r="BO12" i="44"/>
  <c r="BK13" i="44"/>
  <c r="BW14" i="44"/>
  <c r="BS15" i="44"/>
  <c r="BO16" i="44"/>
  <c r="BK17" i="44"/>
  <c r="BW18" i="44"/>
  <c r="BS19" i="44"/>
  <c r="BO20" i="44"/>
  <c r="BK21" i="44"/>
  <c r="BW22" i="44"/>
  <c r="BS23" i="44"/>
  <c r="BO24" i="44"/>
  <c r="BK25" i="44"/>
  <c r="BR26" i="44"/>
  <c r="BO27" i="44"/>
  <c r="BU27" i="44"/>
  <c r="BO28" i="44"/>
  <c r="BU28" i="44"/>
  <c r="BO30" i="44"/>
  <c r="BS30" i="44"/>
  <c r="BW30" i="44"/>
  <c r="BK31" i="44"/>
  <c r="BO31" i="44"/>
  <c r="BS31" i="44"/>
  <c r="BW31" i="44"/>
  <c r="BK33" i="44"/>
  <c r="BO33" i="44"/>
  <c r="BS33" i="44"/>
  <c r="BW33" i="44"/>
  <c r="BK34" i="44"/>
  <c r="BO34" i="44"/>
  <c r="BS34" i="44"/>
  <c r="BW34" i="44"/>
  <c r="BK35" i="44"/>
  <c r="BO35" i="44"/>
  <c r="BS35" i="44"/>
  <c r="BW35" i="44"/>
  <c r="BK36" i="44"/>
  <c r="BO36" i="44"/>
  <c r="BS36" i="44"/>
  <c r="BW36" i="44"/>
  <c r="BK37" i="44"/>
  <c r="BO37" i="44"/>
  <c r="BS37" i="44"/>
  <c r="BW37" i="44"/>
  <c r="BK38" i="44"/>
  <c r="BO38" i="44"/>
  <c r="BS38" i="44"/>
  <c r="BW38" i="44"/>
  <c r="BK39" i="44"/>
  <c r="BO39" i="44"/>
  <c r="BS39" i="44"/>
  <c r="BW39" i="44"/>
  <c r="BK40" i="44"/>
  <c r="BO40" i="44"/>
  <c r="BS40" i="44"/>
  <c r="BW40" i="44"/>
  <c r="BK41" i="44"/>
  <c r="BO41" i="44"/>
  <c r="BS41" i="44"/>
  <c r="BW41" i="44"/>
  <c r="BK42" i="44"/>
  <c r="BO42" i="44"/>
  <c r="BS42" i="44"/>
  <c r="BW42" i="44"/>
  <c r="BK43" i="44"/>
  <c r="BO43" i="44"/>
  <c r="BS43" i="44"/>
  <c r="BW43" i="44"/>
  <c r="BK44" i="44"/>
  <c r="BO44" i="44"/>
  <c r="BS44" i="44"/>
  <c r="BW44" i="44"/>
  <c r="BK45" i="44"/>
  <c r="BO45" i="44"/>
  <c r="BS45" i="44"/>
  <c r="BW45" i="44"/>
  <c r="BK46" i="44"/>
  <c r="BO46" i="44"/>
  <c r="BS46" i="44"/>
  <c r="BS8" i="44"/>
  <c r="BO9" i="44"/>
  <c r="BK10" i="44"/>
  <c r="BW11" i="44"/>
  <c r="BS12" i="44"/>
  <c r="BO13" i="44"/>
  <c r="BK14" i="44"/>
  <c r="BW15" i="44"/>
  <c r="BS16" i="44"/>
  <c r="BO17" i="44"/>
  <c r="BK18" i="44"/>
  <c r="BW19" i="44"/>
  <c r="BS20" i="44"/>
  <c r="BO21" i="44"/>
  <c r="BK22" i="44"/>
  <c r="BW23" i="44"/>
  <c r="BS24" i="44"/>
  <c r="BO25" i="44"/>
  <c r="BK26" i="44"/>
  <c r="BS26" i="44"/>
  <c r="BK27" i="44"/>
  <c r="BQ27" i="44"/>
  <c r="BV27" i="44"/>
  <c r="BK28" i="44"/>
  <c r="BQ28" i="44"/>
  <c r="BV28" i="44"/>
  <c r="BK30" i="44"/>
  <c r="BP30" i="44"/>
  <c r="BT30" i="44"/>
  <c r="BX30" i="44"/>
  <c r="BL31" i="44"/>
  <c r="BP31" i="44"/>
  <c r="BT31" i="44"/>
  <c r="BX31" i="44"/>
  <c r="BL33" i="44"/>
  <c r="BP33" i="44"/>
  <c r="BT33" i="44"/>
  <c r="BX33" i="44"/>
  <c r="BL34" i="44"/>
  <c r="BP34" i="44"/>
  <c r="BT34" i="44"/>
  <c r="BX34" i="44"/>
  <c r="BL35" i="44"/>
  <c r="BP35" i="44"/>
  <c r="BT35" i="44"/>
  <c r="BX35" i="44"/>
  <c r="BL36" i="44"/>
  <c r="BP36" i="44"/>
  <c r="BT36" i="44"/>
  <c r="BX36" i="44"/>
  <c r="BL37" i="44"/>
  <c r="BP37" i="44"/>
  <c r="BT37" i="44"/>
  <c r="BX37" i="44"/>
  <c r="BL38" i="44"/>
  <c r="BP38" i="44"/>
  <c r="BT38" i="44"/>
  <c r="BX38" i="44"/>
  <c r="BL39" i="44"/>
  <c r="BP39" i="44"/>
  <c r="BT39" i="44"/>
  <c r="BX39" i="44"/>
  <c r="BL40" i="44"/>
  <c r="BP40" i="44"/>
  <c r="BT40" i="44"/>
  <c r="BX40" i="44"/>
  <c r="BL41" i="44"/>
  <c r="BP41" i="44"/>
  <c r="BT41" i="44"/>
  <c r="BX41" i="44"/>
  <c r="BL42" i="44"/>
  <c r="BP42" i="44"/>
  <c r="BT42" i="44"/>
  <c r="BX42" i="44"/>
  <c r="BL43" i="44"/>
  <c r="BP43" i="44"/>
  <c r="BT43" i="44"/>
  <c r="BX43" i="44"/>
  <c r="BW8" i="44"/>
  <c r="BS9" i="44"/>
  <c r="BO10" i="44"/>
  <c r="BK11" i="44"/>
  <c r="BW12" i="44"/>
  <c r="BS13" i="44"/>
  <c r="BO14" i="44"/>
  <c r="BK15" i="44"/>
  <c r="BW16" i="44"/>
  <c r="BS17" i="44"/>
  <c r="BO18" i="44"/>
  <c r="BK19" i="44"/>
  <c r="BW20" i="44"/>
  <c r="BS21" i="44"/>
  <c r="BO22" i="44"/>
  <c r="BK23" i="44"/>
  <c r="BW24" i="44"/>
  <c r="BS25" i="44"/>
  <c r="BN26" i="44"/>
  <c r="BV26" i="44"/>
  <c r="BM27" i="44"/>
  <c r="BR27" i="44"/>
  <c r="BW27" i="44"/>
  <c r="BM28" i="44"/>
  <c r="BR28" i="44"/>
  <c r="BW28" i="44"/>
  <c r="BM30" i="44"/>
  <c r="BQ30" i="44"/>
  <c r="BU30" i="44"/>
  <c r="BY30" i="44"/>
  <c r="BM31" i="44"/>
  <c r="BQ31" i="44"/>
  <c r="BU31" i="44"/>
  <c r="BY31" i="44"/>
  <c r="BM33" i="44"/>
  <c r="BQ33" i="44"/>
  <c r="BU33" i="44"/>
  <c r="BY33" i="44"/>
  <c r="BM34" i="44"/>
  <c r="BQ34" i="44"/>
  <c r="BU34" i="44"/>
  <c r="BY34" i="44"/>
  <c r="BM35" i="44"/>
  <c r="BQ35" i="44"/>
  <c r="BU35" i="44"/>
  <c r="BY35" i="44"/>
  <c r="BM36" i="44"/>
  <c r="BQ36" i="44"/>
  <c r="BU36" i="44"/>
  <c r="BY36" i="44"/>
  <c r="BM37" i="44"/>
  <c r="BQ37" i="44"/>
  <c r="BU37" i="44"/>
  <c r="BY37" i="44"/>
  <c r="BM38" i="44"/>
  <c r="BQ38" i="44"/>
  <c r="BU38" i="44"/>
  <c r="BY38" i="44"/>
  <c r="BM39" i="44"/>
  <c r="BQ39" i="44"/>
  <c r="BU39" i="44"/>
  <c r="BY39" i="44"/>
  <c r="BM40" i="44"/>
  <c r="BQ40" i="44"/>
  <c r="BU40" i="44"/>
  <c r="BY40" i="44"/>
  <c r="BM41" i="44"/>
  <c r="BQ41" i="44"/>
  <c r="BU41" i="44"/>
  <c r="BY41" i="44"/>
  <c r="BM42" i="44"/>
  <c r="BQ42" i="44"/>
  <c r="BU42" i="44"/>
  <c r="BY42" i="44"/>
  <c r="BM43" i="44"/>
  <c r="BQ43" i="44"/>
  <c r="BU43" i="44"/>
  <c r="BY43" i="44"/>
  <c r="BM44" i="44"/>
  <c r="BQ44" i="44"/>
  <c r="BU44" i="44"/>
  <c r="BY44" i="44"/>
  <c r="BM45" i="44"/>
  <c r="BP44" i="44"/>
  <c r="BL45" i="44"/>
  <c r="BU45" i="44"/>
  <c r="BL46" i="44"/>
  <c r="BT46" i="44"/>
  <c r="BY46" i="44"/>
  <c r="BM47" i="44"/>
  <c r="BS47" i="44"/>
  <c r="BX47" i="44"/>
  <c r="BL48" i="44"/>
  <c r="BP48" i="44"/>
  <c r="BT48" i="44"/>
  <c r="BX48" i="44"/>
  <c r="BL49" i="44"/>
  <c r="BP49" i="44"/>
  <c r="BT49" i="44"/>
  <c r="BX49" i="44"/>
  <c r="BL50" i="44"/>
  <c r="BP50" i="44"/>
  <c r="BT50" i="44"/>
  <c r="BX50" i="44"/>
  <c r="BL51" i="44"/>
  <c r="BP51" i="44"/>
  <c r="BT51" i="44"/>
  <c r="BX51" i="44"/>
  <c r="BL52" i="44"/>
  <c r="BP52" i="44"/>
  <c r="BT52" i="44"/>
  <c r="BX52" i="44"/>
  <c r="BL53" i="44"/>
  <c r="BP53" i="44"/>
  <c r="BT53" i="44"/>
  <c r="BX53" i="44"/>
  <c r="BL54" i="44"/>
  <c r="BP54" i="44"/>
  <c r="BT54" i="44"/>
  <c r="BX54" i="44"/>
  <c r="BL55" i="44"/>
  <c r="BP55" i="44"/>
  <c r="BT55" i="44"/>
  <c r="BX55" i="44"/>
  <c r="BL56" i="44"/>
  <c r="BP56" i="44"/>
  <c r="BT56" i="44"/>
  <c r="BX56" i="44"/>
  <c r="BL57" i="44"/>
  <c r="BP57" i="44"/>
  <c r="BT57" i="44"/>
  <c r="BX57" i="44"/>
  <c r="BL58" i="44"/>
  <c r="BP58" i="44"/>
  <c r="BT58" i="44"/>
  <c r="BX58" i="44"/>
  <c r="BL59" i="44"/>
  <c r="BP59" i="44"/>
  <c r="BT59" i="44"/>
  <c r="BX59" i="44"/>
  <c r="BL60" i="44"/>
  <c r="BP60" i="44"/>
  <c r="BT60" i="44"/>
  <c r="BX60" i="44"/>
  <c r="BL61" i="44"/>
  <c r="BP61" i="44"/>
  <c r="BT61" i="44"/>
  <c r="BX61" i="44"/>
  <c r="BL62" i="44"/>
  <c r="BP62" i="44"/>
  <c r="BT62" i="44"/>
  <c r="BX62" i="44"/>
  <c r="BL63" i="44"/>
  <c r="BP63" i="44"/>
  <c r="BT63" i="44"/>
  <c r="BX63" i="44"/>
  <c r="BL64" i="44"/>
  <c r="BT44" i="44"/>
  <c r="BP45" i="44"/>
  <c r="BX45" i="44"/>
  <c r="BM46" i="44"/>
  <c r="BU46" i="44"/>
  <c r="BO47" i="44"/>
  <c r="BT47" i="44"/>
  <c r="BY47" i="44"/>
  <c r="BM48" i="44"/>
  <c r="BQ48" i="44"/>
  <c r="BU48" i="44"/>
  <c r="BY48" i="44"/>
  <c r="BM49" i="44"/>
  <c r="BQ49" i="44"/>
  <c r="BU49" i="44"/>
  <c r="BY49" i="44"/>
  <c r="BM50" i="44"/>
  <c r="BQ50" i="44"/>
  <c r="BU50" i="44"/>
  <c r="BY50" i="44"/>
  <c r="BM51" i="44"/>
  <c r="BQ51" i="44"/>
  <c r="BU51" i="44"/>
  <c r="BY51" i="44"/>
  <c r="BM52" i="44"/>
  <c r="BQ52" i="44"/>
  <c r="BU52" i="44"/>
  <c r="BY52" i="44"/>
  <c r="BM53" i="44"/>
  <c r="BQ53" i="44"/>
  <c r="BU53" i="44"/>
  <c r="BY53" i="44"/>
  <c r="BM54" i="44"/>
  <c r="BQ54" i="44"/>
  <c r="BU54" i="44"/>
  <c r="BY54" i="44"/>
  <c r="BM55" i="44"/>
  <c r="BQ55" i="44"/>
  <c r="BU55" i="44"/>
  <c r="BY55" i="44"/>
  <c r="BM56" i="44"/>
  <c r="BQ56" i="44"/>
  <c r="BU56" i="44"/>
  <c r="BY56" i="44"/>
  <c r="BM57" i="44"/>
  <c r="BQ57" i="44"/>
  <c r="BU57" i="44"/>
  <c r="BY57" i="44"/>
  <c r="BM58" i="44"/>
  <c r="BQ58" i="44"/>
  <c r="BU58" i="44"/>
  <c r="BY58" i="44"/>
  <c r="BM59" i="44"/>
  <c r="BQ59" i="44"/>
  <c r="BU59" i="44"/>
  <c r="BY59" i="44"/>
  <c r="BM60" i="44"/>
  <c r="BQ60" i="44"/>
  <c r="BU60" i="44"/>
  <c r="BY60" i="44"/>
  <c r="BM61" i="44"/>
  <c r="BQ61" i="44"/>
  <c r="BU61" i="44"/>
  <c r="BY61" i="44"/>
  <c r="BM62" i="44"/>
  <c r="BQ62" i="44"/>
  <c r="BU62" i="44"/>
  <c r="BY62" i="44"/>
  <c r="BM63" i="44"/>
  <c r="BQ63" i="44"/>
  <c r="BU63" i="44"/>
  <c r="BY63" i="44"/>
  <c r="BM64" i="44"/>
  <c r="BQ64" i="44"/>
  <c r="BU64" i="44"/>
  <c r="BX44" i="44"/>
  <c r="BQ45" i="44"/>
  <c r="BY45" i="44"/>
  <c r="BP46" i="44"/>
  <c r="BW46" i="44"/>
  <c r="BK47" i="44"/>
  <c r="BP47" i="44"/>
  <c r="BU47" i="44"/>
  <c r="BN48" i="44"/>
  <c r="BR48" i="44"/>
  <c r="BV48" i="44"/>
  <c r="BN49" i="44"/>
  <c r="BR49" i="44"/>
  <c r="BV49" i="44"/>
  <c r="BN50" i="44"/>
  <c r="BR50" i="44"/>
  <c r="BV50" i="44"/>
  <c r="BN51" i="44"/>
  <c r="BR51" i="44"/>
  <c r="BV51" i="44"/>
  <c r="BN52" i="44"/>
  <c r="BR52" i="44"/>
  <c r="BV52" i="44"/>
  <c r="BN53" i="44"/>
  <c r="BR53" i="44"/>
  <c r="BV53" i="44"/>
  <c r="BN54" i="44"/>
  <c r="BR54" i="44"/>
  <c r="BV54" i="44"/>
  <c r="BN55" i="44"/>
  <c r="BR55" i="44"/>
  <c r="BV55" i="44"/>
  <c r="BN56" i="44"/>
  <c r="BR56" i="44"/>
  <c r="BV56" i="44"/>
  <c r="BN57" i="44"/>
  <c r="BR57" i="44"/>
  <c r="BV57" i="44"/>
  <c r="BN58" i="44"/>
  <c r="BR58" i="44"/>
  <c r="BV58" i="44"/>
  <c r="BN59" i="44"/>
  <c r="BR59" i="44"/>
  <c r="BV59" i="44"/>
  <c r="BN60" i="44"/>
  <c r="BR60" i="44"/>
  <c r="BV60" i="44"/>
  <c r="BN61" i="44"/>
  <c r="BR61" i="44"/>
  <c r="BV61" i="44"/>
  <c r="BN62" i="44"/>
  <c r="BR62" i="44"/>
  <c r="BV62" i="44"/>
  <c r="BN63" i="44"/>
  <c r="BR63" i="44"/>
  <c r="BV63" i="44"/>
  <c r="BN64" i="44"/>
  <c r="BR64" i="44"/>
  <c r="BV64" i="44"/>
  <c r="BN65" i="44"/>
  <c r="BR65" i="44"/>
  <c r="BV65" i="44"/>
  <c r="BN66" i="44"/>
  <c r="BR66" i="44"/>
  <c r="BV66" i="44"/>
  <c r="BN67" i="44"/>
  <c r="BR67" i="44"/>
  <c r="BV67" i="44"/>
  <c r="BN68" i="44"/>
  <c r="BR68" i="44"/>
  <c r="BV68" i="44"/>
  <c r="BN69" i="44"/>
  <c r="BR69" i="44"/>
  <c r="BV69" i="44"/>
  <c r="BN70" i="44"/>
  <c r="BR70" i="44"/>
  <c r="BV70" i="44"/>
  <c r="BW65" i="44"/>
  <c r="BS66" i="44"/>
  <c r="BK67" i="44"/>
  <c r="BS67" i="44"/>
  <c r="BK68" i="44"/>
  <c r="BS68" i="44"/>
  <c r="BK69" i="44"/>
  <c r="BL44" i="44"/>
  <c r="BT45" i="44"/>
  <c r="BQ46" i="44"/>
  <c r="BX46" i="44"/>
  <c r="BL47" i="44"/>
  <c r="BQ47" i="44"/>
  <c r="BW47" i="44"/>
  <c r="BK48" i="44"/>
  <c r="BO48" i="44"/>
  <c r="BS48" i="44"/>
  <c r="BW48" i="44"/>
  <c r="BK49" i="44"/>
  <c r="BO49" i="44"/>
  <c r="BS49" i="44"/>
  <c r="BW49" i="44"/>
  <c r="BK50" i="44"/>
  <c r="BO50" i="44"/>
  <c r="BS50" i="44"/>
  <c r="BW50" i="44"/>
  <c r="BK51" i="44"/>
  <c r="BO51" i="44"/>
  <c r="BS51" i="44"/>
  <c r="BW51" i="44"/>
  <c r="BK52" i="44"/>
  <c r="BO52" i="44"/>
  <c r="BS52" i="44"/>
  <c r="BW52" i="44"/>
  <c r="BK53" i="44"/>
  <c r="BO53" i="44"/>
  <c r="BS53" i="44"/>
  <c r="BW53" i="44"/>
  <c r="BK54" i="44"/>
  <c r="BO54" i="44"/>
  <c r="BS54" i="44"/>
  <c r="BW54" i="44"/>
  <c r="BK55" i="44"/>
  <c r="BO55" i="44"/>
  <c r="BS55" i="44"/>
  <c r="BW55" i="44"/>
  <c r="BK56" i="44"/>
  <c r="BO56" i="44"/>
  <c r="BS56" i="44"/>
  <c r="BW56" i="44"/>
  <c r="BK57" i="44"/>
  <c r="BO57" i="44"/>
  <c r="BS57" i="44"/>
  <c r="BW57" i="44"/>
  <c r="BK58" i="44"/>
  <c r="BO58" i="44"/>
  <c r="BS58" i="44"/>
  <c r="BW58" i="44"/>
  <c r="BK59" i="44"/>
  <c r="BO59" i="44"/>
  <c r="BS59" i="44"/>
  <c r="BW59" i="44"/>
  <c r="BK60" i="44"/>
  <c r="BO60" i="44"/>
  <c r="BS60" i="44"/>
  <c r="BW60" i="44"/>
  <c r="BK61" i="44"/>
  <c r="BO61" i="44"/>
  <c r="BS61" i="44"/>
  <c r="BW61" i="44"/>
  <c r="BK62" i="44"/>
  <c r="BO62" i="44"/>
  <c r="BS62" i="44"/>
  <c r="BW62" i="44"/>
  <c r="BK63" i="44"/>
  <c r="BO63" i="44"/>
  <c r="BS63" i="44"/>
  <c r="BW63" i="44"/>
  <c r="BK64" i="44"/>
  <c r="BO64" i="44"/>
  <c r="BS64" i="44"/>
  <c r="BW64" i="44"/>
  <c r="BK65" i="44"/>
  <c r="BO65" i="44"/>
  <c r="BS65" i="44"/>
  <c r="BK66" i="44"/>
  <c r="BO66" i="44"/>
  <c r="BW66" i="44"/>
  <c r="BO67" i="44"/>
  <c r="BW67" i="44"/>
  <c r="BO68" i="44"/>
  <c r="BW68" i="44"/>
  <c r="BT64" i="44"/>
  <c r="BL65" i="44"/>
  <c r="BT65" i="44"/>
  <c r="BQ66" i="44"/>
  <c r="BY66" i="44"/>
  <c r="BP67" i="44"/>
  <c r="BX67" i="44"/>
  <c r="BM68" i="44"/>
  <c r="BU68" i="44"/>
  <c r="BL69" i="44"/>
  <c r="BQ69" i="44"/>
  <c r="BW69" i="44"/>
  <c r="BK70" i="44"/>
  <c r="BP70" i="44"/>
  <c r="BU70" i="44"/>
  <c r="BX64" i="44"/>
  <c r="BM65" i="44"/>
  <c r="BU65" i="44"/>
  <c r="BL66" i="44"/>
  <c r="BT66" i="44"/>
  <c r="BQ67" i="44"/>
  <c r="BY67" i="44"/>
  <c r="BP68" i="44"/>
  <c r="BX68" i="44"/>
  <c r="BM69" i="44"/>
  <c r="BS69" i="44"/>
  <c r="BX69" i="44"/>
  <c r="BL70" i="44"/>
  <c r="BQ70" i="44"/>
  <c r="BW70" i="44"/>
  <c r="BY64" i="44"/>
  <c r="BP65" i="44"/>
  <c r="BX65" i="44"/>
  <c r="BM66" i="44"/>
  <c r="BU66" i="44"/>
  <c r="BL67" i="44"/>
  <c r="BT67" i="44"/>
  <c r="BQ68" i="44"/>
  <c r="BY68" i="44"/>
  <c r="BO69" i="44"/>
  <c r="BT69" i="44"/>
  <c r="BY69" i="44"/>
  <c r="BM70" i="44"/>
  <c r="BS70" i="44"/>
  <c r="BX70" i="44"/>
  <c r="BP64" i="44"/>
  <c r="BQ65" i="44"/>
  <c r="BY65" i="44"/>
  <c r="BP66" i="44"/>
  <c r="BX66" i="44"/>
  <c r="BM67" i="44"/>
  <c r="BU67" i="44"/>
  <c r="BL68" i="44"/>
  <c r="BT68" i="44"/>
  <c r="BP69" i="44"/>
  <c r="BU69" i="44"/>
  <c r="BO70" i="44"/>
  <c r="BT70" i="44"/>
  <c r="BY70" i="44"/>
  <c r="AU8" i="44"/>
  <c r="AS8" i="44"/>
  <c r="AZ8" i="44"/>
  <c r="BA8" i="44"/>
  <c r="BS7" i="44"/>
  <c r="AV8" i="44"/>
  <c r="Z3" i="44"/>
  <c r="BK7" i="44"/>
  <c r="BM7" i="44"/>
  <c r="BQ7" i="44"/>
  <c r="BU7" i="44"/>
  <c r="BY7" i="44"/>
  <c r="BN7" i="44"/>
  <c r="BR7" i="44"/>
  <c r="BV7" i="44"/>
  <c r="BO7" i="44"/>
  <c r="BW7" i="44"/>
  <c r="BL7" i="44"/>
  <c r="BP7" i="44"/>
  <c r="BT7" i="44"/>
  <c r="BX7" i="44"/>
  <c r="BG8" i="44"/>
  <c r="BF8" i="44"/>
  <c r="BE8" i="44"/>
  <c r="BD8" i="44"/>
  <c r="BB8" i="44"/>
  <c r="BC8" i="44"/>
  <c r="AT8" i="44"/>
  <c r="AY8" i="44"/>
  <c r="AX8" i="44"/>
  <c r="AW8" i="44"/>
  <c r="B42" i="69"/>
  <c r="B35" i="69"/>
  <c r="B36" i="69"/>
  <c r="B37" i="69"/>
  <c r="B38" i="69"/>
  <c r="B34" i="69"/>
  <c r="B26" i="69"/>
  <c r="B27" i="69"/>
  <c r="B28" i="69"/>
  <c r="B29" i="69"/>
  <c r="B30" i="69"/>
  <c r="B25" i="69"/>
  <c r="B14" i="69"/>
  <c r="B15" i="69"/>
  <c r="B16" i="69"/>
  <c r="B17" i="69"/>
  <c r="B18" i="69"/>
  <c r="B19" i="69"/>
  <c r="B20" i="69"/>
  <c r="B21" i="69"/>
  <c r="B13" i="69"/>
  <c r="B7" i="69"/>
  <c r="B8" i="69"/>
  <c r="B9" i="69"/>
  <c r="B6" i="69"/>
  <c r="BS71" i="44" l="1"/>
  <c r="BK71" i="44"/>
  <c r="BT71" i="44"/>
  <c r="BN71" i="44"/>
  <c r="BO71" i="44"/>
  <c r="BY71" i="44"/>
  <c r="BX71" i="44"/>
  <c r="BU71" i="44"/>
  <c r="BP71" i="44"/>
  <c r="BW71" i="44"/>
  <c r="BQ71" i="44"/>
  <c r="BL71" i="44"/>
  <c r="BV71" i="44"/>
  <c r="BR71" i="44"/>
  <c r="BM71" i="44"/>
  <c r="BH8" i="44"/>
  <c r="Q5" i="72"/>
  <c r="C5" i="72"/>
  <c r="B5" i="72"/>
  <c r="B5" i="70"/>
  <c r="Q6" i="70"/>
  <c r="Q7" i="70"/>
  <c r="Q8" i="70"/>
  <c r="Q9" i="70"/>
  <c r="Q10" i="70"/>
  <c r="Q11" i="70"/>
  <c r="Q12" i="70"/>
  <c r="Q13" i="70"/>
  <c r="Q14" i="70"/>
  <c r="Q15" i="70"/>
  <c r="Q16" i="70"/>
  <c r="Q17" i="70"/>
  <c r="Q18" i="70"/>
  <c r="Q19" i="70"/>
  <c r="Q20" i="70"/>
  <c r="Q21" i="70"/>
  <c r="Q22" i="70"/>
  <c r="Q23" i="70"/>
  <c r="Q24" i="70"/>
  <c r="Q25" i="70"/>
  <c r="Q26" i="70"/>
  <c r="Q27" i="70"/>
  <c r="Q28" i="70"/>
  <c r="Q29" i="70"/>
  <c r="Q30" i="70"/>
  <c r="Q31" i="70"/>
  <c r="Q32" i="70"/>
  <c r="Q33" i="70"/>
  <c r="Q34" i="70"/>
  <c r="Q35" i="70"/>
  <c r="Q5" i="70"/>
  <c r="B6" i="70"/>
  <c r="C6" i="70"/>
  <c r="B7" i="70"/>
  <c r="C7" i="70"/>
  <c r="B8" i="70"/>
  <c r="C8" i="70"/>
  <c r="B9" i="70"/>
  <c r="C9" i="70"/>
  <c r="B10" i="70"/>
  <c r="C10" i="70"/>
  <c r="B11" i="70"/>
  <c r="C11" i="70"/>
  <c r="B12" i="70"/>
  <c r="C12" i="70"/>
  <c r="B13" i="70"/>
  <c r="C13" i="70"/>
  <c r="B14" i="70"/>
  <c r="C14" i="70"/>
  <c r="B15" i="70"/>
  <c r="C15" i="70"/>
  <c r="B16" i="70"/>
  <c r="C16" i="70"/>
  <c r="B17" i="70"/>
  <c r="C17" i="70"/>
  <c r="B18" i="70"/>
  <c r="C18" i="70"/>
  <c r="B19" i="70"/>
  <c r="C19" i="70"/>
  <c r="B20" i="70"/>
  <c r="C20" i="70"/>
  <c r="B21" i="70"/>
  <c r="C21" i="70"/>
  <c r="B22" i="70"/>
  <c r="C22" i="70"/>
  <c r="B23" i="70"/>
  <c r="C23" i="70"/>
  <c r="B24" i="70"/>
  <c r="C24" i="70"/>
  <c r="B25" i="70"/>
  <c r="C25" i="70"/>
  <c r="B26" i="70"/>
  <c r="C26" i="70"/>
  <c r="B27" i="70"/>
  <c r="C27" i="70"/>
  <c r="B28" i="70"/>
  <c r="C28" i="70"/>
  <c r="B29" i="70"/>
  <c r="C29" i="70"/>
  <c r="B30" i="70"/>
  <c r="C30" i="70"/>
  <c r="B31" i="70"/>
  <c r="C31" i="70"/>
  <c r="B32" i="70"/>
  <c r="C32" i="70"/>
  <c r="B33" i="70"/>
  <c r="C33" i="70"/>
  <c r="B34" i="70"/>
  <c r="C34" i="70"/>
  <c r="B35" i="70"/>
  <c r="C35" i="70"/>
  <c r="C5" i="70"/>
  <c r="Q6" i="50"/>
  <c r="Q7" i="50"/>
  <c r="Q8" i="50"/>
  <c r="Q9" i="50"/>
  <c r="Q10" i="50"/>
  <c r="Q11" i="50"/>
  <c r="Q12" i="50"/>
  <c r="Q13" i="50"/>
  <c r="Q14" i="50"/>
  <c r="Q15" i="50"/>
  <c r="Q16" i="50"/>
  <c r="Q17" i="50"/>
  <c r="Q18" i="50"/>
  <c r="Q19" i="50"/>
  <c r="Q20" i="50"/>
  <c r="Q21" i="50"/>
  <c r="Q22" i="50"/>
  <c r="Q24" i="50"/>
  <c r="Q25" i="50"/>
  <c r="Q26" i="50"/>
  <c r="Q28" i="50"/>
  <c r="Q29" i="50"/>
  <c r="Q30" i="50"/>
  <c r="Q31" i="50"/>
  <c r="Q32" i="50"/>
  <c r="Q33" i="50"/>
  <c r="Q34" i="50"/>
  <c r="Q35" i="50"/>
  <c r="Q36" i="50"/>
  <c r="Q37" i="50"/>
  <c r="B6" i="50"/>
  <c r="C6" i="50"/>
  <c r="B7" i="50"/>
  <c r="C7" i="50"/>
  <c r="B8" i="50"/>
  <c r="C8" i="50"/>
  <c r="B9" i="50"/>
  <c r="C9" i="50"/>
  <c r="B10" i="50"/>
  <c r="C10" i="50"/>
  <c r="B11" i="50"/>
  <c r="C11" i="50"/>
  <c r="B12" i="50"/>
  <c r="C12" i="50"/>
  <c r="B13" i="50"/>
  <c r="C13" i="50"/>
  <c r="B14" i="50"/>
  <c r="C14" i="50"/>
  <c r="B15" i="50"/>
  <c r="C15" i="50"/>
  <c r="B16" i="50"/>
  <c r="C16" i="50"/>
  <c r="B17" i="50"/>
  <c r="C17" i="50"/>
  <c r="B18" i="50"/>
  <c r="C18" i="50"/>
  <c r="B19" i="50"/>
  <c r="C19" i="50"/>
  <c r="B20" i="50"/>
  <c r="C20" i="50"/>
  <c r="B21" i="50"/>
  <c r="C21" i="50"/>
  <c r="B22" i="50"/>
  <c r="C22" i="50"/>
  <c r="B24" i="50"/>
  <c r="C24" i="50"/>
  <c r="B25" i="50"/>
  <c r="C25" i="50"/>
  <c r="B26" i="50"/>
  <c r="C26" i="50"/>
  <c r="B28" i="50"/>
  <c r="C28" i="50"/>
  <c r="B29" i="50"/>
  <c r="C29" i="50"/>
  <c r="B30" i="50"/>
  <c r="C30" i="50"/>
  <c r="B31" i="50"/>
  <c r="C31" i="50"/>
  <c r="B32" i="50"/>
  <c r="C32" i="50"/>
  <c r="B33" i="50"/>
  <c r="C33" i="50"/>
  <c r="B34" i="50"/>
  <c r="C34" i="50"/>
  <c r="B35" i="50"/>
  <c r="C35" i="50"/>
  <c r="B36" i="50"/>
  <c r="C36" i="50"/>
  <c r="B37" i="50"/>
  <c r="C37" i="50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Q31" i="53"/>
  <c r="Q32" i="53"/>
  <c r="Q33" i="53"/>
  <c r="Q34" i="53"/>
  <c r="Q35" i="53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B15" i="53"/>
  <c r="C15" i="53"/>
  <c r="B16" i="53"/>
  <c r="C16" i="53"/>
  <c r="B17" i="53"/>
  <c r="C17" i="53"/>
  <c r="B18" i="53"/>
  <c r="C18" i="53"/>
  <c r="B19" i="53"/>
  <c r="C19" i="53"/>
  <c r="B20" i="53"/>
  <c r="C20" i="53"/>
  <c r="B21" i="53"/>
  <c r="C21" i="53"/>
  <c r="B22" i="53"/>
  <c r="C22" i="53"/>
  <c r="B23" i="53"/>
  <c r="C23" i="53"/>
  <c r="B24" i="53"/>
  <c r="C24" i="53"/>
  <c r="B25" i="53"/>
  <c r="C25" i="53"/>
  <c r="B26" i="53"/>
  <c r="C26" i="53"/>
  <c r="B27" i="53"/>
  <c r="C27" i="53"/>
  <c r="B28" i="53"/>
  <c r="C28" i="53"/>
  <c r="B29" i="53"/>
  <c r="C29" i="53"/>
  <c r="B30" i="53"/>
  <c r="C30" i="53"/>
  <c r="B31" i="53"/>
  <c r="C31" i="53"/>
  <c r="B32" i="53"/>
  <c r="C32" i="53"/>
  <c r="B33" i="53"/>
  <c r="C33" i="53"/>
  <c r="B34" i="53"/>
  <c r="C34" i="53"/>
  <c r="B35" i="53"/>
  <c r="C35" i="53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B6" i="55"/>
  <c r="C6" i="55"/>
  <c r="B7" i="55"/>
  <c r="C7" i="55"/>
  <c r="B8" i="55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Q6" i="58"/>
  <c r="Q7" i="58"/>
  <c r="Q8" i="58"/>
  <c r="Q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B6" i="58"/>
  <c r="C6" i="58"/>
  <c r="B7" i="58"/>
  <c r="C7" i="58"/>
  <c r="B8" i="58"/>
  <c r="C8" i="58"/>
  <c r="B9" i="58"/>
  <c r="C9" i="58"/>
  <c r="B10" i="58"/>
  <c r="C10" i="58"/>
  <c r="B11" i="58"/>
  <c r="C11" i="58"/>
  <c r="B12" i="58"/>
  <c r="C12" i="58"/>
  <c r="B13" i="58"/>
  <c r="C13" i="58"/>
  <c r="B14" i="58"/>
  <c r="C14" i="58"/>
  <c r="B15" i="58"/>
  <c r="C15" i="58"/>
  <c r="B16" i="58"/>
  <c r="C16" i="58"/>
  <c r="B17" i="58"/>
  <c r="C17" i="58"/>
  <c r="B18" i="58"/>
  <c r="C18" i="58"/>
  <c r="B19" i="58"/>
  <c r="C19" i="58"/>
  <c r="B20" i="58"/>
  <c r="C20" i="58"/>
  <c r="B21" i="58"/>
  <c r="C21" i="58"/>
  <c r="B22" i="58"/>
  <c r="C22" i="58"/>
  <c r="B23" i="58"/>
  <c r="C23" i="58"/>
  <c r="B24" i="58"/>
  <c r="C24" i="58"/>
  <c r="B25" i="58"/>
  <c r="C25" i="58"/>
  <c r="B26" i="58"/>
  <c r="C26" i="58"/>
  <c r="B27" i="58"/>
  <c r="C27" i="58"/>
  <c r="B28" i="58"/>
  <c r="C28" i="58"/>
  <c r="B29" i="58"/>
  <c r="C29" i="58"/>
  <c r="B30" i="58"/>
  <c r="C30" i="58"/>
  <c r="B31" i="58"/>
  <c r="C31" i="58"/>
  <c r="B32" i="58"/>
  <c r="C32" i="58"/>
  <c r="B33" i="58"/>
  <c r="C33" i="58"/>
  <c r="B34" i="58"/>
  <c r="C34" i="58"/>
  <c r="B35" i="58"/>
  <c r="C35" i="58"/>
  <c r="P69" i="55" l="1"/>
  <c r="CA71" i="44"/>
  <c r="C8" i="61" l="1"/>
  <c r="D8" i="61" s="1"/>
  <c r="I4" i="62" l="1"/>
  <c r="J4" i="62" s="1"/>
  <c r="K4" i="62" s="1"/>
  <c r="I5" i="62"/>
  <c r="J5" i="62" s="1"/>
  <c r="K5" i="62" s="1"/>
  <c r="I6" i="62"/>
  <c r="J6" i="62" s="1"/>
  <c r="K6" i="62" s="1"/>
  <c r="I7" i="62"/>
  <c r="J7" i="62" s="1"/>
  <c r="K7" i="62" s="1"/>
  <c r="I8" i="62"/>
  <c r="J8" i="62" s="1"/>
  <c r="K8" i="62" s="1"/>
  <c r="I9" i="62"/>
  <c r="J9" i="62" s="1"/>
  <c r="K9" i="62" s="1"/>
  <c r="I10" i="62"/>
  <c r="J10" i="62" s="1"/>
  <c r="K10" i="62" s="1"/>
  <c r="I11" i="62"/>
  <c r="J11" i="62" s="1"/>
  <c r="K11" i="62" s="1"/>
  <c r="I12" i="62"/>
  <c r="J12" i="62" s="1"/>
  <c r="K12" i="62" s="1"/>
  <c r="I13" i="62"/>
  <c r="J13" i="62" s="1"/>
  <c r="K13" i="62" s="1"/>
  <c r="I14" i="62"/>
  <c r="J14" i="62" s="1"/>
  <c r="K14" i="62" s="1"/>
  <c r="J15" i="62"/>
  <c r="K15" i="62" s="1"/>
  <c r="J16" i="62"/>
  <c r="K16" i="62" s="1"/>
  <c r="J17" i="62"/>
  <c r="K17" i="62" s="1"/>
  <c r="J18" i="62"/>
  <c r="K18" i="62" s="1"/>
  <c r="J19" i="62"/>
  <c r="K19" i="62" s="1"/>
  <c r="J20" i="62"/>
  <c r="K20" i="62" s="1"/>
  <c r="J21" i="62"/>
  <c r="K21" i="62" s="1"/>
  <c r="J22" i="62"/>
  <c r="K22" i="62" s="1"/>
  <c r="J23" i="62"/>
  <c r="K23" i="62" s="1"/>
  <c r="J24" i="62"/>
  <c r="K24" i="62" s="1"/>
  <c r="J25" i="62"/>
  <c r="K25" i="62" s="1"/>
  <c r="J26" i="62"/>
  <c r="K26" i="62" s="1"/>
  <c r="I27" i="62"/>
  <c r="J27" i="62" s="1"/>
  <c r="K27" i="62" s="1"/>
  <c r="I28" i="62"/>
  <c r="J28" i="62" s="1"/>
  <c r="K28" i="62" s="1"/>
  <c r="I29" i="62"/>
  <c r="J29" i="62" s="1"/>
  <c r="K29" i="62" s="1"/>
  <c r="I30" i="62"/>
  <c r="J30" i="62" s="1"/>
  <c r="K30" i="62" s="1"/>
  <c r="I31" i="62"/>
  <c r="J31" i="62" s="1"/>
  <c r="K31" i="62" s="1"/>
  <c r="I32" i="62"/>
  <c r="J32" i="62" s="1"/>
  <c r="K32" i="62" s="1"/>
  <c r="I33" i="62"/>
  <c r="J33" i="62" s="1"/>
  <c r="K33" i="62" s="1"/>
  <c r="I34" i="62"/>
  <c r="J34" i="62" s="1"/>
  <c r="K34" i="62" s="1"/>
  <c r="I35" i="62"/>
  <c r="J35" i="62" s="1"/>
  <c r="K35" i="62" s="1"/>
  <c r="I36" i="62"/>
  <c r="J36" i="62" s="1"/>
  <c r="K36" i="62" s="1"/>
  <c r="I37" i="62"/>
  <c r="J37" i="62" s="1"/>
  <c r="K37" i="62" s="1"/>
  <c r="I38" i="62"/>
  <c r="J38" i="62" s="1"/>
  <c r="K38" i="62" s="1"/>
  <c r="I39" i="62"/>
  <c r="J39" i="62" s="1"/>
  <c r="K39" i="62" s="1"/>
  <c r="I40" i="62"/>
  <c r="J40" i="62" s="1"/>
  <c r="K40" i="62" s="1"/>
  <c r="I41" i="62"/>
  <c r="J41" i="62" s="1"/>
  <c r="K41" i="62" s="1"/>
  <c r="I42" i="62"/>
  <c r="J42" i="62" s="1"/>
  <c r="K42" i="62" s="1"/>
  <c r="I43" i="62"/>
  <c r="J43" i="62" s="1"/>
  <c r="K43" i="62" s="1"/>
  <c r="I44" i="62"/>
  <c r="J44" i="62" s="1"/>
  <c r="K44" i="62" s="1"/>
  <c r="I45" i="62"/>
  <c r="J45" i="62" s="1"/>
  <c r="K45" i="62" s="1"/>
  <c r="I46" i="62"/>
  <c r="J46" i="62" s="1"/>
  <c r="K46" i="62" s="1"/>
  <c r="I47" i="62"/>
  <c r="J47" i="62" s="1"/>
  <c r="K47" i="62" s="1"/>
  <c r="I48" i="62"/>
  <c r="J48" i="62" s="1"/>
  <c r="K48" i="62" s="1"/>
  <c r="J49" i="62"/>
  <c r="K49" i="62" s="1"/>
  <c r="J50" i="62"/>
  <c r="K50" i="62" s="1"/>
  <c r="J51" i="62"/>
  <c r="K51" i="62" s="1"/>
  <c r="J52" i="62"/>
  <c r="K52" i="62" s="1"/>
  <c r="J53" i="62"/>
  <c r="K53" i="62" s="1"/>
  <c r="J54" i="62"/>
  <c r="K54" i="62" s="1"/>
  <c r="J55" i="62"/>
  <c r="K55" i="62" s="1"/>
  <c r="J56" i="62"/>
  <c r="K56" i="62" s="1"/>
  <c r="J57" i="62"/>
  <c r="K57" i="62" s="1"/>
  <c r="J58" i="62"/>
  <c r="K58" i="62" s="1"/>
  <c r="J59" i="62"/>
  <c r="K59" i="62" s="1"/>
  <c r="J60" i="62"/>
  <c r="K60" i="62" s="1"/>
  <c r="J61" i="62"/>
  <c r="K61" i="62" s="1"/>
  <c r="J62" i="62"/>
  <c r="K62" i="62" s="1"/>
  <c r="J63" i="62"/>
  <c r="K63" i="62" s="1"/>
  <c r="J64" i="62"/>
  <c r="K64" i="62" s="1"/>
  <c r="J65" i="62"/>
  <c r="K65" i="62" s="1"/>
  <c r="J66" i="62"/>
  <c r="K66" i="62" s="1"/>
  <c r="J67" i="62"/>
  <c r="K67" i="62" s="1"/>
  <c r="J68" i="62"/>
  <c r="K68" i="62" s="1"/>
  <c r="J69" i="62"/>
  <c r="K69" i="62" s="1"/>
  <c r="J70" i="62"/>
  <c r="K70" i="62" s="1"/>
  <c r="I71" i="62"/>
  <c r="J71" i="62" s="1"/>
  <c r="K71" i="62" s="1"/>
  <c r="I72" i="62"/>
  <c r="J72" i="62" s="1"/>
  <c r="K72" i="62" s="1"/>
  <c r="I73" i="62"/>
  <c r="J73" i="62" s="1"/>
  <c r="K73" i="62" s="1"/>
  <c r="I74" i="62"/>
  <c r="J74" i="62" s="1"/>
  <c r="K74" i="62" s="1"/>
  <c r="I75" i="62"/>
  <c r="J75" i="62" s="1"/>
  <c r="K75" i="62" s="1"/>
  <c r="I76" i="62"/>
  <c r="J76" i="62" s="1"/>
  <c r="K76" i="62" s="1"/>
  <c r="I77" i="62"/>
  <c r="J77" i="62" s="1"/>
  <c r="K77" i="62" s="1"/>
  <c r="I78" i="62"/>
  <c r="J78" i="62" s="1"/>
  <c r="K78" i="62" s="1"/>
  <c r="I79" i="62"/>
  <c r="J79" i="62" s="1"/>
  <c r="K79" i="62" s="1"/>
  <c r="I80" i="62"/>
  <c r="J80" i="62" s="1"/>
  <c r="K80" i="62" s="1"/>
  <c r="I81" i="62"/>
  <c r="J81" i="62" s="1"/>
  <c r="K81" i="62" s="1"/>
  <c r="I82" i="62"/>
  <c r="J82" i="62" s="1"/>
  <c r="K82" i="62" s="1"/>
  <c r="I83" i="62"/>
  <c r="J83" i="62" s="1"/>
  <c r="K83" i="62" s="1"/>
  <c r="I84" i="62"/>
  <c r="J84" i="62" s="1"/>
  <c r="K84" i="62" s="1"/>
  <c r="I85" i="62"/>
  <c r="J85" i="62" s="1"/>
  <c r="K85" i="62" s="1"/>
  <c r="I86" i="62"/>
  <c r="J86" i="62" s="1"/>
  <c r="K86" i="62" s="1"/>
  <c r="I87" i="62"/>
  <c r="J87" i="62" s="1"/>
  <c r="K87" i="62" s="1"/>
  <c r="I88" i="62"/>
  <c r="J88" i="62" s="1"/>
  <c r="K88" i="62" s="1"/>
  <c r="I89" i="62"/>
  <c r="J89" i="62" s="1"/>
  <c r="K89" i="62" s="1"/>
  <c r="I90" i="62"/>
  <c r="J90" i="62" s="1"/>
  <c r="K90" i="62" s="1"/>
  <c r="I91" i="62"/>
  <c r="J91" i="62" s="1"/>
  <c r="K91" i="62" s="1"/>
  <c r="I92" i="62"/>
  <c r="J92" i="62" s="1"/>
  <c r="K92" i="62" s="1"/>
  <c r="I93" i="62"/>
  <c r="J93" i="62" s="1"/>
  <c r="K93" i="62" s="1"/>
  <c r="I94" i="62"/>
  <c r="J94" i="62" s="1"/>
  <c r="K94" i="62" s="1"/>
  <c r="I95" i="62"/>
  <c r="J95" i="62" s="1"/>
  <c r="K95" i="62" s="1"/>
  <c r="I96" i="62"/>
  <c r="J96" i="62" s="1"/>
  <c r="K96" i="62" s="1"/>
  <c r="I97" i="62"/>
  <c r="J97" i="62" s="1"/>
  <c r="K97" i="62" s="1"/>
  <c r="I98" i="62"/>
  <c r="J98" i="62" s="1"/>
  <c r="K98" i="62" s="1"/>
  <c r="I99" i="62"/>
  <c r="J99" i="62" s="1"/>
  <c r="K99" i="62" s="1"/>
  <c r="I100" i="62"/>
  <c r="J100" i="62" s="1"/>
  <c r="K100" i="62" s="1"/>
  <c r="I101" i="62"/>
  <c r="J101" i="62" s="1"/>
  <c r="K101" i="62" s="1"/>
  <c r="I102" i="62"/>
  <c r="J102" i="62" s="1"/>
  <c r="K102" i="62" s="1"/>
  <c r="I103" i="62"/>
  <c r="J103" i="62" s="1"/>
  <c r="K103" i="62" s="1"/>
  <c r="I104" i="62"/>
  <c r="J104" i="62" s="1"/>
  <c r="K104" i="62" s="1"/>
  <c r="I105" i="62"/>
  <c r="J105" i="62" s="1"/>
  <c r="K105" i="62" s="1"/>
  <c r="I106" i="62"/>
  <c r="J106" i="62" s="1"/>
  <c r="K106" i="62" s="1"/>
  <c r="I107" i="62"/>
  <c r="J107" i="62" s="1"/>
  <c r="K107" i="62" s="1"/>
  <c r="I108" i="62"/>
  <c r="J108" i="62" s="1"/>
  <c r="K108" i="62" s="1"/>
  <c r="I109" i="62"/>
  <c r="J109" i="62" s="1"/>
  <c r="K109" i="62" s="1"/>
  <c r="I110" i="62"/>
  <c r="J110" i="62" s="1"/>
  <c r="K110" i="62" s="1"/>
  <c r="I111" i="62"/>
  <c r="J111" i="62" s="1"/>
  <c r="K111" i="62" s="1"/>
  <c r="I112" i="62"/>
  <c r="J112" i="62" s="1"/>
  <c r="K112" i="62" s="1"/>
  <c r="I113" i="62"/>
  <c r="J113" i="62" s="1"/>
  <c r="K113" i="62" s="1"/>
  <c r="I114" i="62"/>
  <c r="J114" i="62" s="1"/>
  <c r="K114" i="62" s="1"/>
  <c r="I115" i="62"/>
  <c r="J115" i="62" s="1"/>
  <c r="K115" i="62" s="1"/>
  <c r="I116" i="62"/>
  <c r="J116" i="62" s="1"/>
  <c r="K116" i="62" s="1"/>
  <c r="I117" i="62"/>
  <c r="J117" i="62" s="1"/>
  <c r="K117" i="62" s="1"/>
  <c r="I118" i="62"/>
  <c r="J118" i="62" s="1"/>
  <c r="K118" i="62" s="1"/>
  <c r="I119" i="62"/>
  <c r="J119" i="62" s="1"/>
  <c r="K119" i="62" s="1"/>
  <c r="I120" i="62"/>
  <c r="J120" i="62" s="1"/>
  <c r="K120" i="62" s="1"/>
  <c r="I121" i="62"/>
  <c r="J121" i="62" s="1"/>
  <c r="K121" i="62" s="1"/>
  <c r="I122" i="62"/>
  <c r="J122" i="62" s="1"/>
  <c r="K122" i="62" s="1"/>
  <c r="I123" i="62"/>
  <c r="J123" i="62" s="1"/>
  <c r="K123" i="62" s="1"/>
  <c r="I124" i="62"/>
  <c r="J124" i="62" s="1"/>
  <c r="K124" i="62" s="1"/>
  <c r="I125" i="62"/>
  <c r="J125" i="62" s="1"/>
  <c r="K125" i="62" s="1"/>
  <c r="I126" i="62"/>
  <c r="J126" i="62" s="1"/>
  <c r="K126" i="62" s="1"/>
  <c r="I127" i="62"/>
  <c r="J127" i="62" s="1"/>
  <c r="K127" i="62" s="1"/>
  <c r="I128" i="62"/>
  <c r="J128" i="62" s="1"/>
  <c r="K128" i="62" s="1"/>
  <c r="I129" i="62"/>
  <c r="J129" i="62" s="1"/>
  <c r="K129" i="62" s="1"/>
  <c r="I130" i="62"/>
  <c r="J130" i="62" s="1"/>
  <c r="K130" i="62" s="1"/>
  <c r="I131" i="62"/>
  <c r="J131" i="62" s="1"/>
  <c r="K131" i="62" s="1"/>
  <c r="I132" i="62"/>
  <c r="J132" i="62" s="1"/>
  <c r="K132" i="62" s="1"/>
  <c r="I133" i="62"/>
  <c r="J133" i="62" s="1"/>
  <c r="K133" i="62" s="1"/>
  <c r="I134" i="62"/>
  <c r="J134" i="62" s="1"/>
  <c r="K134" i="62" s="1"/>
  <c r="I135" i="62"/>
  <c r="J135" i="62" s="1"/>
  <c r="K135" i="62" s="1"/>
  <c r="I136" i="62"/>
  <c r="J136" i="62" s="1"/>
  <c r="K136" i="62" s="1"/>
  <c r="I137" i="62"/>
  <c r="J137" i="62" s="1"/>
  <c r="K137" i="62" s="1"/>
  <c r="I138" i="62"/>
  <c r="J138" i="62" s="1"/>
  <c r="K138" i="62" s="1"/>
  <c r="I139" i="62"/>
  <c r="J139" i="62" s="1"/>
  <c r="K139" i="62" s="1"/>
  <c r="I140" i="62"/>
  <c r="J140" i="62" s="1"/>
  <c r="K140" i="62" s="1"/>
  <c r="I141" i="62"/>
  <c r="J141" i="62" s="1"/>
  <c r="K141" i="62" s="1"/>
  <c r="I142" i="62"/>
  <c r="J142" i="62" s="1"/>
  <c r="K142" i="62" s="1"/>
  <c r="I143" i="62"/>
  <c r="J143" i="62" s="1"/>
  <c r="K143" i="62" s="1"/>
  <c r="I144" i="62"/>
  <c r="J144" i="62" s="1"/>
  <c r="K144" i="62" s="1"/>
  <c r="I145" i="62"/>
  <c r="J145" i="62" s="1"/>
  <c r="K145" i="62" s="1"/>
  <c r="I146" i="62"/>
  <c r="J146" i="62" s="1"/>
  <c r="K146" i="62" s="1"/>
  <c r="I147" i="62"/>
  <c r="J147" i="62" s="1"/>
  <c r="K147" i="62" s="1"/>
  <c r="I148" i="62"/>
  <c r="J148" i="62" s="1"/>
  <c r="K148" i="62" s="1"/>
  <c r="I149" i="62"/>
  <c r="J149" i="62" s="1"/>
  <c r="K149" i="62" s="1"/>
  <c r="I150" i="62"/>
  <c r="J150" i="62" s="1"/>
  <c r="K150" i="62" s="1"/>
  <c r="I151" i="62"/>
  <c r="J151" i="62" s="1"/>
  <c r="K151" i="62" s="1"/>
  <c r="I152" i="62"/>
  <c r="J152" i="62" s="1"/>
  <c r="K152" i="62" s="1"/>
  <c r="I153" i="62"/>
  <c r="J153" i="62" s="1"/>
  <c r="K153" i="62" s="1"/>
  <c r="I154" i="62"/>
  <c r="J154" i="62" s="1"/>
  <c r="K154" i="62" s="1"/>
  <c r="I155" i="62"/>
  <c r="J155" i="62" s="1"/>
  <c r="K155" i="62" s="1"/>
  <c r="I156" i="62"/>
  <c r="J156" i="62" s="1"/>
  <c r="K156" i="62" s="1"/>
  <c r="I157" i="62"/>
  <c r="J157" i="62" s="1"/>
  <c r="K157" i="62" s="1"/>
  <c r="I158" i="62"/>
  <c r="J158" i="62" s="1"/>
  <c r="K158" i="62" s="1"/>
  <c r="I159" i="62"/>
  <c r="J159" i="62" s="1"/>
  <c r="K159" i="62" s="1"/>
  <c r="I160" i="62"/>
  <c r="J160" i="62" s="1"/>
  <c r="K160" i="62" s="1"/>
  <c r="I161" i="62"/>
  <c r="J161" i="62" s="1"/>
  <c r="K161" i="62" s="1"/>
  <c r="I162" i="62"/>
  <c r="J162" i="62" s="1"/>
  <c r="K162" i="62" s="1"/>
  <c r="I163" i="62"/>
  <c r="J163" i="62" s="1"/>
  <c r="K163" i="62" s="1"/>
  <c r="I164" i="62"/>
  <c r="J164" i="62" s="1"/>
  <c r="K164" i="62" s="1"/>
  <c r="I165" i="62"/>
  <c r="J165" i="62" s="1"/>
  <c r="K165" i="62" s="1"/>
  <c r="I166" i="62"/>
  <c r="J166" i="62" s="1"/>
  <c r="K166" i="62" s="1"/>
  <c r="I167" i="62"/>
  <c r="J167" i="62" s="1"/>
  <c r="K167" i="62" s="1"/>
  <c r="I168" i="62"/>
  <c r="J168" i="62" s="1"/>
  <c r="K168" i="62" s="1"/>
  <c r="I169" i="62"/>
  <c r="J169" i="62" s="1"/>
  <c r="K169" i="62" s="1"/>
  <c r="I170" i="62"/>
  <c r="J170" i="62" s="1"/>
  <c r="K170" i="62" s="1"/>
  <c r="I171" i="62"/>
  <c r="J171" i="62" s="1"/>
  <c r="K171" i="62" s="1"/>
  <c r="I172" i="62"/>
  <c r="J172" i="62" s="1"/>
  <c r="K172" i="62" s="1"/>
  <c r="I173" i="62"/>
  <c r="J173" i="62" s="1"/>
  <c r="K173" i="62" s="1"/>
  <c r="I174" i="62"/>
  <c r="J174" i="62" s="1"/>
  <c r="K174" i="62" s="1"/>
  <c r="I175" i="62"/>
  <c r="J175" i="62" s="1"/>
  <c r="K175" i="62" s="1"/>
  <c r="I176" i="62"/>
  <c r="J176" i="62" s="1"/>
  <c r="K176" i="62" s="1"/>
  <c r="I177" i="62"/>
  <c r="J177" i="62" s="1"/>
  <c r="K177" i="62" s="1"/>
  <c r="I178" i="62"/>
  <c r="J178" i="62" s="1"/>
  <c r="K178" i="62" s="1"/>
  <c r="I179" i="62"/>
  <c r="J179" i="62" s="1"/>
  <c r="K179" i="62" s="1"/>
  <c r="I180" i="62"/>
  <c r="J180" i="62" s="1"/>
  <c r="K180" i="62" s="1"/>
  <c r="I181" i="62"/>
  <c r="J181" i="62" s="1"/>
  <c r="K181" i="62" s="1"/>
  <c r="I182" i="62"/>
  <c r="J182" i="62" s="1"/>
  <c r="K182" i="62" s="1"/>
  <c r="I183" i="62"/>
  <c r="J183" i="62" s="1"/>
  <c r="K183" i="62" s="1"/>
  <c r="I184" i="62"/>
  <c r="J184" i="62" s="1"/>
  <c r="K184" i="62" s="1"/>
  <c r="I185" i="62"/>
  <c r="J185" i="62" s="1"/>
  <c r="K185" i="62" s="1"/>
  <c r="I186" i="62"/>
  <c r="J186" i="62" s="1"/>
  <c r="K186" i="62" s="1"/>
  <c r="I187" i="62"/>
  <c r="J187" i="62" s="1"/>
  <c r="K187" i="62" s="1"/>
  <c r="I188" i="62"/>
  <c r="J188" i="62" s="1"/>
  <c r="K188" i="62" s="1"/>
  <c r="I189" i="62"/>
  <c r="J189" i="62" s="1"/>
  <c r="K189" i="62" s="1"/>
  <c r="I190" i="62"/>
  <c r="J190" i="62" s="1"/>
  <c r="K190" i="62" s="1"/>
  <c r="I191" i="62"/>
  <c r="J191" i="62" s="1"/>
  <c r="K191" i="62" s="1"/>
  <c r="I192" i="62"/>
  <c r="J192" i="62" s="1"/>
  <c r="K192" i="62" s="1"/>
  <c r="I193" i="62"/>
  <c r="J193" i="62" s="1"/>
  <c r="K193" i="62" s="1"/>
  <c r="I194" i="62"/>
  <c r="J194" i="62" s="1"/>
  <c r="K194" i="62" s="1"/>
  <c r="I195" i="62"/>
  <c r="J195" i="62" s="1"/>
  <c r="K195" i="62" s="1"/>
  <c r="I196" i="62"/>
  <c r="J196" i="62" s="1"/>
  <c r="K196" i="62" s="1"/>
  <c r="I197" i="62"/>
  <c r="J197" i="62" s="1"/>
  <c r="K197" i="62" s="1"/>
  <c r="I198" i="62"/>
  <c r="J198" i="62" s="1"/>
  <c r="K198" i="62" s="1"/>
  <c r="I199" i="62"/>
  <c r="J199" i="62" s="1"/>
  <c r="K199" i="62" s="1"/>
  <c r="I200" i="62"/>
  <c r="J200" i="62" s="1"/>
  <c r="K200" i="62" s="1"/>
  <c r="I201" i="62"/>
  <c r="J201" i="62" s="1"/>
  <c r="K201" i="62" s="1"/>
  <c r="I202" i="62"/>
  <c r="J202" i="62" s="1"/>
  <c r="K202" i="62" s="1"/>
  <c r="I203" i="62"/>
  <c r="J203" i="62" s="1"/>
  <c r="K203" i="62" s="1"/>
  <c r="I204" i="62"/>
  <c r="J204" i="62" s="1"/>
  <c r="K204" i="62" s="1"/>
  <c r="I205" i="62"/>
  <c r="J205" i="62" s="1"/>
  <c r="K205" i="62" s="1"/>
  <c r="I206" i="62"/>
  <c r="J206" i="62" s="1"/>
  <c r="K206" i="62" s="1"/>
  <c r="I207" i="62"/>
  <c r="J207" i="62" s="1"/>
  <c r="K207" i="62" s="1"/>
  <c r="I208" i="62"/>
  <c r="J208" i="62" s="1"/>
  <c r="K208" i="62" s="1"/>
  <c r="I209" i="62"/>
  <c r="J209" i="62" s="1"/>
  <c r="K209" i="62" s="1"/>
  <c r="I210" i="62"/>
  <c r="J210" i="62" s="1"/>
  <c r="K210" i="62" s="1"/>
  <c r="I211" i="62"/>
  <c r="J211" i="62" s="1"/>
  <c r="K211" i="62" s="1"/>
  <c r="I212" i="62"/>
  <c r="J212" i="62" s="1"/>
  <c r="K212" i="62" s="1"/>
  <c r="I213" i="62"/>
  <c r="J213" i="62" s="1"/>
  <c r="K213" i="62" s="1"/>
  <c r="I214" i="62"/>
  <c r="J214" i="62" s="1"/>
  <c r="K214" i="62" s="1"/>
  <c r="I215" i="62"/>
  <c r="J215" i="62" s="1"/>
  <c r="K215" i="62" s="1"/>
  <c r="I216" i="62"/>
  <c r="J216" i="62" s="1"/>
  <c r="K216" i="62" s="1"/>
  <c r="I217" i="62"/>
  <c r="J217" i="62" s="1"/>
  <c r="K217" i="62" s="1"/>
  <c r="I218" i="62"/>
  <c r="J218" i="62" s="1"/>
  <c r="K218" i="62" s="1"/>
  <c r="I219" i="62"/>
  <c r="J219" i="62" s="1"/>
  <c r="K219" i="62" s="1"/>
  <c r="I220" i="62"/>
  <c r="J220" i="62" s="1"/>
  <c r="K220" i="62" s="1"/>
  <c r="I221" i="62"/>
  <c r="J221" i="62" s="1"/>
  <c r="K221" i="62" s="1"/>
  <c r="I222" i="62"/>
  <c r="J222" i="62" s="1"/>
  <c r="K222" i="62" s="1"/>
  <c r="I223" i="62"/>
  <c r="J223" i="62" s="1"/>
  <c r="K223" i="62" s="1"/>
  <c r="I224" i="62"/>
  <c r="J224" i="62" s="1"/>
  <c r="K224" i="62" s="1"/>
  <c r="I225" i="62"/>
  <c r="J225" i="62" s="1"/>
  <c r="K225" i="62" s="1"/>
  <c r="I226" i="62"/>
  <c r="J226" i="62" s="1"/>
  <c r="K226" i="62" s="1"/>
  <c r="I227" i="62"/>
  <c r="J227" i="62" s="1"/>
  <c r="K227" i="62" s="1"/>
  <c r="I228" i="62"/>
  <c r="J228" i="62" s="1"/>
  <c r="K228" i="62" s="1"/>
  <c r="I229" i="62"/>
  <c r="J229" i="62" s="1"/>
  <c r="K229" i="62" s="1"/>
  <c r="I230" i="62"/>
  <c r="J230" i="62" s="1"/>
  <c r="K230" i="62" s="1"/>
  <c r="I231" i="62"/>
  <c r="J231" i="62" s="1"/>
  <c r="K231" i="62" s="1"/>
  <c r="I232" i="62"/>
  <c r="J232" i="62" s="1"/>
  <c r="K232" i="62" s="1"/>
  <c r="I233" i="62"/>
  <c r="J233" i="62" s="1"/>
  <c r="K233" i="62" s="1"/>
  <c r="I234" i="62"/>
  <c r="J234" i="62" s="1"/>
  <c r="K234" i="62" s="1"/>
  <c r="I235" i="62"/>
  <c r="J235" i="62" s="1"/>
  <c r="K235" i="62" s="1"/>
  <c r="I236" i="62"/>
  <c r="J236" i="62" s="1"/>
  <c r="K236" i="62" s="1"/>
  <c r="I237" i="62"/>
  <c r="J237" i="62" s="1"/>
  <c r="K237" i="62" s="1"/>
  <c r="I238" i="62"/>
  <c r="J238" i="62" s="1"/>
  <c r="K238" i="62" s="1"/>
  <c r="I239" i="62"/>
  <c r="J239" i="62" s="1"/>
  <c r="K239" i="62" s="1"/>
  <c r="I240" i="62"/>
  <c r="J240" i="62" s="1"/>
  <c r="K240" i="62" s="1"/>
  <c r="I241" i="62"/>
  <c r="J241" i="62" s="1"/>
  <c r="K241" i="62" s="1"/>
  <c r="I242" i="62"/>
  <c r="J242" i="62" s="1"/>
  <c r="K242" i="62" s="1"/>
  <c r="I243" i="62"/>
  <c r="J243" i="62" s="1"/>
  <c r="K243" i="62" s="1"/>
  <c r="I244" i="62"/>
  <c r="J244" i="62" s="1"/>
  <c r="K244" i="62" s="1"/>
  <c r="I245" i="62"/>
  <c r="J245" i="62" s="1"/>
  <c r="K245" i="62" s="1"/>
  <c r="I246" i="62"/>
  <c r="J246" i="62" s="1"/>
  <c r="K246" i="62" s="1"/>
  <c r="I247" i="62"/>
  <c r="J247" i="62" s="1"/>
  <c r="K247" i="62" s="1"/>
  <c r="I248" i="62"/>
  <c r="J248" i="62" s="1"/>
  <c r="K248" i="62" s="1"/>
  <c r="I249" i="62"/>
  <c r="J249" i="62" s="1"/>
  <c r="K249" i="62" s="1"/>
  <c r="I250" i="62"/>
  <c r="J250" i="62" s="1"/>
  <c r="K250" i="62" s="1"/>
  <c r="I251" i="62"/>
  <c r="J251" i="62" s="1"/>
  <c r="K251" i="62" s="1"/>
  <c r="I252" i="62"/>
  <c r="J252" i="62" s="1"/>
  <c r="K252" i="62" s="1"/>
  <c r="I253" i="62"/>
  <c r="J253" i="62" s="1"/>
  <c r="K253" i="62" s="1"/>
  <c r="I254" i="62"/>
  <c r="J254" i="62" s="1"/>
  <c r="K254" i="62" s="1"/>
  <c r="I255" i="62"/>
  <c r="J255" i="62" s="1"/>
  <c r="K255" i="62" s="1"/>
  <c r="I256" i="62"/>
  <c r="J256" i="62" s="1"/>
  <c r="K256" i="62" s="1"/>
  <c r="I257" i="62"/>
  <c r="J257" i="62" s="1"/>
  <c r="K257" i="62" s="1"/>
  <c r="I258" i="62"/>
  <c r="J258" i="62" s="1"/>
  <c r="K258" i="62" s="1"/>
  <c r="I259" i="62"/>
  <c r="J259" i="62" s="1"/>
  <c r="K259" i="62" s="1"/>
  <c r="I260" i="62"/>
  <c r="J260" i="62" s="1"/>
  <c r="K260" i="62" s="1"/>
  <c r="I261" i="62"/>
  <c r="J261" i="62" s="1"/>
  <c r="K261" i="62" s="1"/>
  <c r="I262" i="62"/>
  <c r="J262" i="62" s="1"/>
  <c r="K262" i="62" s="1"/>
  <c r="I263" i="62"/>
  <c r="J263" i="62" s="1"/>
  <c r="K263" i="62" s="1"/>
  <c r="I264" i="62"/>
  <c r="J264" i="62" s="1"/>
  <c r="K264" i="62" s="1"/>
  <c r="I265" i="62"/>
  <c r="J265" i="62" s="1"/>
  <c r="K265" i="62" s="1"/>
  <c r="I266" i="62"/>
  <c r="J266" i="62" s="1"/>
  <c r="K266" i="62" s="1"/>
  <c r="I267" i="62"/>
  <c r="J267" i="62" s="1"/>
  <c r="K267" i="62" s="1"/>
  <c r="I268" i="62"/>
  <c r="J268" i="62" s="1"/>
  <c r="K268" i="62" s="1"/>
  <c r="I269" i="62"/>
  <c r="J269" i="62" s="1"/>
  <c r="K269" i="62" s="1"/>
  <c r="I270" i="62"/>
  <c r="J270" i="62" s="1"/>
  <c r="K270" i="62" s="1"/>
  <c r="I271" i="62"/>
  <c r="J271" i="62" s="1"/>
  <c r="K271" i="62" s="1"/>
  <c r="I272" i="62"/>
  <c r="J272" i="62" s="1"/>
  <c r="K272" i="62" s="1"/>
  <c r="I273" i="62"/>
  <c r="J273" i="62" s="1"/>
  <c r="K273" i="62" s="1"/>
  <c r="I274" i="62"/>
  <c r="J274" i="62" s="1"/>
  <c r="K274" i="62" s="1"/>
  <c r="I275" i="62"/>
  <c r="J275" i="62" s="1"/>
  <c r="K275" i="62" s="1"/>
  <c r="I276" i="62"/>
  <c r="J276" i="62" s="1"/>
  <c r="K276" i="62" s="1"/>
  <c r="I277" i="62"/>
  <c r="J277" i="62" s="1"/>
  <c r="K277" i="62" s="1"/>
  <c r="I278" i="62"/>
  <c r="J278" i="62" s="1"/>
  <c r="K278" i="62" s="1"/>
  <c r="I279" i="62"/>
  <c r="J279" i="62" s="1"/>
  <c r="K279" i="62" s="1"/>
  <c r="I280" i="62"/>
  <c r="J280" i="62" s="1"/>
  <c r="K280" i="62" s="1"/>
  <c r="I281" i="62"/>
  <c r="J281" i="62" s="1"/>
  <c r="K281" i="62" s="1"/>
  <c r="I282" i="62"/>
  <c r="J282" i="62" s="1"/>
  <c r="K282" i="62" s="1"/>
  <c r="I283" i="62"/>
  <c r="J283" i="62" s="1"/>
  <c r="K283" i="62" s="1"/>
  <c r="I284" i="62"/>
  <c r="J284" i="62" s="1"/>
  <c r="K284" i="62" s="1"/>
  <c r="I285" i="62"/>
  <c r="J285" i="62" s="1"/>
  <c r="K285" i="62" s="1"/>
  <c r="I286" i="62"/>
  <c r="J286" i="62" s="1"/>
  <c r="K286" i="62" s="1"/>
  <c r="I287" i="62"/>
  <c r="J287" i="62" s="1"/>
  <c r="K287" i="62" s="1"/>
  <c r="I288" i="62"/>
  <c r="J288" i="62" s="1"/>
  <c r="K288" i="62" s="1"/>
  <c r="I289" i="62"/>
  <c r="J289" i="62" s="1"/>
  <c r="K289" i="62" s="1"/>
  <c r="I290" i="62"/>
  <c r="J290" i="62" s="1"/>
  <c r="K290" i="62" s="1"/>
  <c r="I291" i="62"/>
  <c r="J291" i="62" s="1"/>
  <c r="K291" i="62" s="1"/>
  <c r="I292" i="62"/>
  <c r="J292" i="62" s="1"/>
  <c r="K292" i="62" s="1"/>
  <c r="I293" i="62"/>
  <c r="J293" i="62" s="1"/>
  <c r="K293" i="62" s="1"/>
  <c r="I294" i="62"/>
  <c r="J294" i="62" s="1"/>
  <c r="K294" i="62" s="1"/>
  <c r="I295" i="62"/>
  <c r="J295" i="62" s="1"/>
  <c r="K295" i="62" s="1"/>
  <c r="I296" i="62"/>
  <c r="J296" i="62" s="1"/>
  <c r="K296" i="62" s="1"/>
  <c r="I297" i="62"/>
  <c r="J297" i="62" s="1"/>
  <c r="K297" i="62" s="1"/>
  <c r="I298" i="62"/>
  <c r="J298" i="62" s="1"/>
  <c r="K298" i="62" s="1"/>
  <c r="I299" i="62"/>
  <c r="J299" i="62" s="1"/>
  <c r="K299" i="62" s="1"/>
  <c r="I300" i="62"/>
  <c r="J300" i="62" s="1"/>
  <c r="K300" i="62" s="1"/>
  <c r="I301" i="62"/>
  <c r="J301" i="62" s="1"/>
  <c r="K301" i="62" s="1"/>
  <c r="I302" i="62"/>
  <c r="I303" i="62"/>
  <c r="I304" i="62"/>
  <c r="I305" i="62"/>
  <c r="I306" i="62"/>
  <c r="I307" i="62"/>
  <c r="I308" i="62"/>
  <c r="I309" i="62"/>
  <c r="I310" i="62"/>
  <c r="I311" i="62"/>
  <c r="I312" i="62"/>
  <c r="I313" i="62"/>
  <c r="I314" i="62"/>
  <c r="I315" i="62"/>
  <c r="I316" i="62"/>
  <c r="I317" i="62"/>
  <c r="I318" i="62"/>
  <c r="I319" i="62"/>
  <c r="I320" i="62"/>
  <c r="I321" i="62"/>
  <c r="I322" i="62"/>
  <c r="I323" i="62"/>
  <c r="I324" i="62"/>
  <c r="I325" i="62"/>
  <c r="I326" i="62"/>
  <c r="I327" i="62"/>
  <c r="I328" i="62"/>
  <c r="I329" i="62"/>
  <c r="I330" i="62"/>
  <c r="I331" i="62"/>
  <c r="I332" i="62"/>
  <c r="I333" i="62"/>
  <c r="I334" i="62"/>
  <c r="I335" i="62"/>
  <c r="I336" i="62"/>
  <c r="I337" i="62"/>
  <c r="I338" i="62"/>
  <c r="I339" i="62"/>
  <c r="I340" i="62"/>
  <c r="I341" i="62"/>
  <c r="I342" i="62"/>
  <c r="I343" i="62"/>
  <c r="I344" i="62"/>
  <c r="I345" i="62"/>
  <c r="I346" i="62"/>
  <c r="I347" i="62"/>
  <c r="I348" i="62"/>
  <c r="I349" i="62"/>
  <c r="I350" i="62"/>
  <c r="I351" i="62"/>
  <c r="I352" i="62"/>
  <c r="I353" i="62"/>
  <c r="I354" i="62"/>
  <c r="I355" i="62"/>
  <c r="I356" i="62"/>
  <c r="I357" i="62"/>
  <c r="I358" i="62"/>
  <c r="I359" i="62"/>
  <c r="I360" i="62"/>
  <c r="I361" i="62"/>
  <c r="I362" i="62"/>
  <c r="I363" i="62"/>
  <c r="I364" i="62"/>
  <c r="I365" i="62"/>
  <c r="I366" i="62"/>
  <c r="I367" i="62"/>
  <c r="I368" i="62"/>
  <c r="I369" i="62"/>
  <c r="I370" i="62"/>
  <c r="I371" i="62"/>
  <c r="I372" i="62"/>
  <c r="I373" i="62"/>
  <c r="I374" i="62"/>
  <c r="I375" i="62"/>
  <c r="I376" i="62"/>
  <c r="I377" i="62"/>
  <c r="I378" i="62"/>
  <c r="I379" i="62"/>
  <c r="I380" i="62"/>
  <c r="I381" i="62"/>
  <c r="I382" i="62"/>
  <c r="I383" i="62"/>
  <c r="I384" i="62"/>
  <c r="I385" i="62"/>
  <c r="I386" i="62"/>
  <c r="I387" i="62"/>
  <c r="I388" i="62"/>
  <c r="I389" i="62"/>
  <c r="I390" i="62"/>
  <c r="I391" i="62"/>
  <c r="I392" i="62"/>
  <c r="I393" i="62"/>
  <c r="I394" i="62"/>
  <c r="I395" i="62"/>
  <c r="I396" i="62"/>
  <c r="I397" i="62"/>
  <c r="I398" i="62"/>
  <c r="I399" i="62"/>
  <c r="I400" i="62"/>
  <c r="I401" i="62"/>
  <c r="I402" i="62"/>
  <c r="I403" i="62"/>
  <c r="I404" i="62"/>
  <c r="I405" i="62"/>
  <c r="I406" i="62"/>
  <c r="I407" i="62"/>
  <c r="I408" i="62"/>
  <c r="I409" i="62"/>
  <c r="I410" i="62"/>
  <c r="I411" i="62"/>
  <c r="I412" i="62"/>
  <c r="I413" i="62"/>
  <c r="I414" i="62"/>
  <c r="I415" i="62"/>
  <c r="I416" i="62"/>
  <c r="I417" i="62"/>
  <c r="I418" i="62"/>
  <c r="I419" i="62"/>
  <c r="I420" i="62"/>
  <c r="I421" i="62"/>
  <c r="I422" i="62"/>
  <c r="I423" i="62"/>
  <c r="I424" i="62"/>
  <c r="I425" i="62"/>
  <c r="I426" i="62"/>
  <c r="I427" i="62"/>
  <c r="I428" i="62"/>
  <c r="I429" i="62"/>
  <c r="I430" i="62"/>
  <c r="I431" i="62"/>
  <c r="I432" i="62"/>
  <c r="I433" i="62"/>
  <c r="I434" i="62"/>
  <c r="I435" i="62"/>
  <c r="I436" i="62"/>
  <c r="I437" i="62"/>
  <c r="I438" i="62"/>
  <c r="I439" i="62"/>
  <c r="I440" i="62"/>
  <c r="I441" i="62"/>
  <c r="I442" i="62"/>
  <c r="I443" i="62"/>
  <c r="I444" i="62"/>
  <c r="I445" i="62"/>
  <c r="I446" i="62"/>
  <c r="I447" i="62"/>
  <c r="I448" i="62"/>
  <c r="I449" i="62"/>
  <c r="I450" i="62"/>
  <c r="I451" i="62"/>
  <c r="I452" i="62"/>
  <c r="I453" i="62"/>
  <c r="I454" i="62"/>
  <c r="I455" i="62"/>
  <c r="I456" i="62"/>
  <c r="I457" i="62"/>
  <c r="I458" i="62"/>
  <c r="I459" i="62"/>
  <c r="I460" i="62"/>
  <c r="I461" i="62"/>
  <c r="I462" i="62"/>
  <c r="I463" i="62"/>
  <c r="I464" i="62"/>
  <c r="I465" i="62"/>
  <c r="I466" i="62"/>
  <c r="I467" i="62"/>
  <c r="I468" i="62"/>
  <c r="I469" i="62"/>
  <c r="I470" i="62"/>
  <c r="I471" i="62"/>
  <c r="I472" i="62"/>
  <c r="I473" i="62"/>
  <c r="I474" i="62"/>
  <c r="I475" i="62"/>
  <c r="I476" i="62"/>
  <c r="I477" i="62"/>
  <c r="I478" i="62"/>
  <c r="I479" i="62"/>
  <c r="I480" i="62"/>
  <c r="I481" i="62"/>
  <c r="I482" i="62"/>
  <c r="I483" i="62"/>
  <c r="I484" i="62"/>
  <c r="I485" i="62"/>
  <c r="I486" i="62"/>
  <c r="I487" i="62"/>
  <c r="I488" i="62"/>
  <c r="I489" i="62"/>
  <c r="I490" i="62"/>
  <c r="I491" i="62"/>
  <c r="I492" i="62"/>
  <c r="I493" i="62"/>
  <c r="I494" i="62"/>
  <c r="I495" i="62"/>
  <c r="I496" i="62"/>
  <c r="I497" i="62"/>
  <c r="I498" i="62"/>
  <c r="I499" i="62"/>
  <c r="I500" i="62"/>
  <c r="I501" i="62"/>
  <c r="I502" i="62"/>
  <c r="I503" i="62"/>
  <c r="I504" i="62"/>
  <c r="I505" i="62"/>
  <c r="I506" i="62"/>
  <c r="I507" i="62"/>
  <c r="I508" i="62"/>
  <c r="I509" i="62"/>
  <c r="I510" i="62"/>
  <c r="I511" i="62"/>
  <c r="I512" i="62"/>
  <c r="I513" i="62"/>
  <c r="I514" i="62"/>
  <c r="I515" i="62"/>
  <c r="I516" i="62"/>
  <c r="I517" i="62"/>
  <c r="I518" i="62"/>
  <c r="I519" i="62"/>
  <c r="I520" i="62"/>
  <c r="I521" i="62"/>
  <c r="I522" i="62"/>
  <c r="I523" i="62"/>
  <c r="I524" i="62"/>
  <c r="I525" i="62"/>
  <c r="I526" i="62"/>
  <c r="I527" i="62"/>
  <c r="I528" i="62"/>
  <c r="I529" i="62"/>
  <c r="I530" i="62"/>
  <c r="I531" i="62"/>
  <c r="I532" i="62"/>
  <c r="I533" i="62"/>
  <c r="I534" i="62"/>
  <c r="I535" i="62"/>
  <c r="I536" i="62"/>
  <c r="I537" i="62"/>
  <c r="I538" i="62"/>
  <c r="I539" i="62"/>
  <c r="I540" i="62"/>
  <c r="I541" i="62"/>
  <c r="I542" i="62"/>
  <c r="I543" i="62"/>
  <c r="I544" i="62"/>
  <c r="I545" i="62"/>
  <c r="I546" i="62"/>
  <c r="I547" i="62"/>
  <c r="I548" i="62"/>
  <c r="I549" i="62"/>
  <c r="I550" i="62"/>
  <c r="I551" i="62"/>
  <c r="I552" i="62"/>
  <c r="I553" i="62"/>
  <c r="I554" i="62"/>
  <c r="I555" i="62"/>
  <c r="I556" i="62"/>
  <c r="I557" i="62"/>
  <c r="I558" i="62"/>
  <c r="I559" i="62"/>
  <c r="I560" i="62"/>
  <c r="I561" i="62"/>
  <c r="I562" i="62"/>
  <c r="I563" i="62"/>
  <c r="I564" i="62"/>
  <c r="I565" i="62"/>
  <c r="I566" i="62"/>
  <c r="I567" i="62"/>
  <c r="I568" i="62"/>
  <c r="I569" i="62"/>
  <c r="I570" i="62"/>
  <c r="I571" i="62"/>
  <c r="I572" i="62"/>
  <c r="I573" i="62"/>
  <c r="I574" i="62"/>
  <c r="I575" i="62"/>
  <c r="I576" i="62"/>
  <c r="I577" i="62"/>
  <c r="I578" i="62"/>
  <c r="I579" i="62"/>
  <c r="I580" i="62"/>
  <c r="I581" i="62"/>
  <c r="I582" i="62"/>
  <c r="I583" i="62"/>
  <c r="I584" i="62"/>
  <c r="I585" i="62"/>
  <c r="I586" i="62"/>
  <c r="I587" i="62"/>
  <c r="I588" i="62"/>
  <c r="I589" i="62"/>
  <c r="I590" i="62"/>
  <c r="I591" i="62"/>
  <c r="I592" i="62"/>
  <c r="I593" i="62"/>
  <c r="I594" i="62"/>
  <c r="I595" i="62"/>
  <c r="I596" i="62"/>
  <c r="I597" i="62"/>
  <c r="I598" i="62"/>
  <c r="I599" i="62"/>
  <c r="I600" i="62"/>
  <c r="I601" i="62"/>
  <c r="I602" i="62"/>
  <c r="I603" i="62"/>
  <c r="I604" i="62"/>
  <c r="I605" i="62"/>
  <c r="I606" i="62"/>
  <c r="I607" i="62"/>
  <c r="I608" i="62"/>
  <c r="I609" i="62"/>
  <c r="I610" i="62"/>
  <c r="I611" i="62"/>
  <c r="I612" i="62"/>
  <c r="I613" i="62"/>
  <c r="I614" i="62"/>
  <c r="I615" i="62"/>
  <c r="I616" i="62"/>
  <c r="I617" i="62"/>
  <c r="I618" i="62"/>
  <c r="I619" i="62"/>
  <c r="I620" i="62"/>
  <c r="I621" i="62"/>
  <c r="I622" i="62"/>
  <c r="I623" i="62"/>
  <c r="I624" i="62"/>
  <c r="I625" i="62"/>
  <c r="I626" i="62"/>
  <c r="I627" i="62"/>
  <c r="I628" i="62"/>
  <c r="I629" i="62"/>
  <c r="I630" i="62"/>
  <c r="I631" i="62"/>
  <c r="I632" i="62"/>
  <c r="I633" i="62"/>
  <c r="I634" i="62"/>
  <c r="I635" i="62"/>
  <c r="I636" i="62"/>
  <c r="I637" i="62"/>
  <c r="I638" i="62"/>
  <c r="I639" i="62"/>
  <c r="I640" i="62"/>
  <c r="I641" i="62"/>
  <c r="I642" i="62"/>
  <c r="I643" i="62"/>
  <c r="I644" i="62"/>
  <c r="I645" i="62"/>
  <c r="I646" i="62"/>
  <c r="I647" i="62"/>
  <c r="I648" i="62"/>
  <c r="I649" i="62"/>
  <c r="I650" i="62"/>
  <c r="I651" i="62"/>
  <c r="I652" i="62"/>
  <c r="I653" i="62"/>
  <c r="I3" i="62"/>
  <c r="J310" i="62"/>
  <c r="C661" i="62"/>
  <c r="C660" i="62"/>
  <c r="C659" i="62"/>
  <c r="C658" i="62"/>
  <c r="C657" i="62"/>
  <c r="C656" i="62"/>
  <c r="C655" i="62"/>
  <c r="C654" i="62"/>
  <c r="C653" i="62"/>
  <c r="C652" i="62"/>
  <c r="C651" i="62"/>
  <c r="C650" i="62"/>
  <c r="C649" i="62"/>
  <c r="C648" i="62"/>
  <c r="C647" i="62"/>
  <c r="C646" i="62"/>
  <c r="C645" i="62"/>
  <c r="C644" i="62"/>
  <c r="C643" i="62"/>
  <c r="C642" i="62"/>
  <c r="C641" i="62"/>
  <c r="C640" i="62"/>
  <c r="C639" i="62"/>
  <c r="C638" i="62"/>
  <c r="C637" i="62"/>
  <c r="C636" i="62"/>
  <c r="C635" i="62"/>
  <c r="C634" i="62"/>
  <c r="C633" i="62"/>
  <c r="C632" i="62"/>
  <c r="C631" i="62"/>
  <c r="C630" i="62"/>
  <c r="C629" i="62"/>
  <c r="C628" i="62"/>
  <c r="C627" i="62"/>
  <c r="C626" i="62"/>
  <c r="C625" i="62"/>
  <c r="C624" i="62"/>
  <c r="C623" i="62"/>
  <c r="C622" i="62"/>
  <c r="C621" i="62"/>
  <c r="C620" i="62"/>
  <c r="C619" i="62"/>
  <c r="C618" i="62"/>
  <c r="C617" i="62"/>
  <c r="C616" i="62"/>
  <c r="C615" i="62"/>
  <c r="C614" i="62"/>
  <c r="C613" i="62"/>
  <c r="C612" i="62"/>
  <c r="C611" i="62"/>
  <c r="C610" i="62"/>
  <c r="C609" i="62"/>
  <c r="C608" i="62"/>
  <c r="C607" i="62"/>
  <c r="C606" i="62"/>
  <c r="C605" i="62"/>
  <c r="C604" i="62"/>
  <c r="C603" i="62"/>
  <c r="C602" i="62"/>
  <c r="C601" i="62"/>
  <c r="B600" i="61"/>
  <c r="C600" i="61" s="1"/>
  <c r="D600" i="61" s="1"/>
  <c r="A600" i="44" s="1"/>
  <c r="B599" i="61"/>
  <c r="C599" i="61" s="1"/>
  <c r="D599" i="61" s="1"/>
  <c r="A599" i="44" s="1"/>
  <c r="B598" i="61"/>
  <c r="C598" i="61" s="1"/>
  <c r="D598" i="61" s="1"/>
  <c r="A598" i="44" s="1"/>
  <c r="B597" i="61"/>
  <c r="C597" i="61" s="1"/>
  <c r="D597" i="61" s="1"/>
  <c r="A597" i="44" s="1"/>
  <c r="B596" i="61"/>
  <c r="C596" i="61" s="1"/>
  <c r="D596" i="61" s="1"/>
  <c r="A596" i="44" s="1"/>
  <c r="B595" i="61"/>
  <c r="C595" i="61" s="1"/>
  <c r="D595" i="61" s="1"/>
  <c r="A595" i="44" s="1"/>
  <c r="B594" i="61"/>
  <c r="C594" i="61" s="1"/>
  <c r="D594" i="61" s="1"/>
  <c r="A594" i="44" s="1"/>
  <c r="B593" i="61"/>
  <c r="C593" i="61" s="1"/>
  <c r="D593" i="61" s="1"/>
  <c r="A593" i="44" s="1"/>
  <c r="B592" i="61"/>
  <c r="C592" i="61" s="1"/>
  <c r="D592" i="61" s="1"/>
  <c r="A592" i="44" s="1"/>
  <c r="B591" i="61"/>
  <c r="C591" i="61" s="1"/>
  <c r="D591" i="61" s="1"/>
  <c r="A591" i="44" s="1"/>
  <c r="B590" i="61"/>
  <c r="C590" i="61" s="1"/>
  <c r="D590" i="61" s="1"/>
  <c r="A590" i="44" s="1"/>
  <c r="B589" i="61"/>
  <c r="C589" i="61" s="1"/>
  <c r="D589" i="61" s="1"/>
  <c r="A589" i="44" s="1"/>
  <c r="B588" i="61"/>
  <c r="C588" i="61" s="1"/>
  <c r="D588" i="61" s="1"/>
  <c r="A588" i="44" s="1"/>
  <c r="B587" i="61"/>
  <c r="C587" i="61" s="1"/>
  <c r="D587" i="61" s="1"/>
  <c r="A587" i="44" s="1"/>
  <c r="B586" i="61"/>
  <c r="C586" i="61" s="1"/>
  <c r="D586" i="61" s="1"/>
  <c r="A586" i="44" s="1"/>
  <c r="B585" i="61"/>
  <c r="C585" i="61" s="1"/>
  <c r="D585" i="61" s="1"/>
  <c r="A585" i="44" s="1"/>
  <c r="B584" i="61"/>
  <c r="C584" i="61" s="1"/>
  <c r="D584" i="61" s="1"/>
  <c r="A584" i="44" s="1"/>
  <c r="B583" i="61"/>
  <c r="C583" i="61" s="1"/>
  <c r="D583" i="61" s="1"/>
  <c r="A583" i="44" s="1"/>
  <c r="B582" i="61"/>
  <c r="C582" i="61" s="1"/>
  <c r="D582" i="61" s="1"/>
  <c r="A582" i="44" s="1"/>
  <c r="B581" i="61"/>
  <c r="C581" i="61" s="1"/>
  <c r="D581" i="61" s="1"/>
  <c r="A581" i="44" s="1"/>
  <c r="B580" i="61"/>
  <c r="C580" i="61" s="1"/>
  <c r="D580" i="61" s="1"/>
  <c r="A580" i="44" s="1"/>
  <c r="B579" i="61"/>
  <c r="C579" i="61" s="1"/>
  <c r="D579" i="61" s="1"/>
  <c r="A579" i="44" s="1"/>
  <c r="B578" i="61"/>
  <c r="C578" i="61" s="1"/>
  <c r="D578" i="61" s="1"/>
  <c r="A578" i="44" s="1"/>
  <c r="B577" i="61"/>
  <c r="C577" i="61" s="1"/>
  <c r="D577" i="61" s="1"/>
  <c r="A577" i="44" s="1"/>
  <c r="B576" i="61"/>
  <c r="C576" i="61" s="1"/>
  <c r="D576" i="61" s="1"/>
  <c r="A576" i="44" s="1"/>
  <c r="B575" i="61"/>
  <c r="C575" i="61" s="1"/>
  <c r="D575" i="61" s="1"/>
  <c r="A575" i="44" s="1"/>
  <c r="B574" i="61"/>
  <c r="C574" i="61" s="1"/>
  <c r="D574" i="61" s="1"/>
  <c r="A574" i="44" s="1"/>
  <c r="B573" i="61"/>
  <c r="C573" i="61" s="1"/>
  <c r="D573" i="61" s="1"/>
  <c r="A573" i="44" s="1"/>
  <c r="B572" i="61"/>
  <c r="C572" i="61" s="1"/>
  <c r="D572" i="61" s="1"/>
  <c r="A572" i="44" s="1"/>
  <c r="B571" i="61"/>
  <c r="C571" i="61" s="1"/>
  <c r="D571" i="61" s="1"/>
  <c r="A571" i="44" s="1"/>
  <c r="B570" i="61"/>
  <c r="C570" i="61" s="1"/>
  <c r="D570" i="61" s="1"/>
  <c r="A570" i="44" s="1"/>
  <c r="B569" i="61"/>
  <c r="C569" i="61" s="1"/>
  <c r="D569" i="61" s="1"/>
  <c r="A569" i="44" s="1"/>
  <c r="B568" i="61"/>
  <c r="C568" i="61" s="1"/>
  <c r="D568" i="61" s="1"/>
  <c r="A568" i="44" s="1"/>
  <c r="B567" i="61"/>
  <c r="C567" i="61" s="1"/>
  <c r="D567" i="61" s="1"/>
  <c r="A567" i="44" s="1"/>
  <c r="B566" i="61"/>
  <c r="C566" i="61" s="1"/>
  <c r="D566" i="61" s="1"/>
  <c r="A566" i="44" s="1"/>
  <c r="B565" i="61"/>
  <c r="C565" i="61" s="1"/>
  <c r="D565" i="61" s="1"/>
  <c r="A565" i="44" s="1"/>
  <c r="B564" i="61"/>
  <c r="C564" i="61" s="1"/>
  <c r="D564" i="61" s="1"/>
  <c r="A564" i="44" s="1"/>
  <c r="B563" i="61"/>
  <c r="C563" i="61" s="1"/>
  <c r="D563" i="61" s="1"/>
  <c r="A563" i="44" s="1"/>
  <c r="B562" i="61"/>
  <c r="C562" i="61" s="1"/>
  <c r="D562" i="61" s="1"/>
  <c r="A562" i="44" s="1"/>
  <c r="B561" i="61"/>
  <c r="C561" i="61" s="1"/>
  <c r="D561" i="61" s="1"/>
  <c r="A561" i="44" s="1"/>
  <c r="B560" i="61"/>
  <c r="C560" i="61" s="1"/>
  <c r="D560" i="61" s="1"/>
  <c r="A560" i="44" s="1"/>
  <c r="B559" i="61"/>
  <c r="C559" i="61" s="1"/>
  <c r="D559" i="61" s="1"/>
  <c r="A559" i="44" s="1"/>
  <c r="B558" i="61"/>
  <c r="C558" i="61" s="1"/>
  <c r="D558" i="61" s="1"/>
  <c r="A558" i="44" s="1"/>
  <c r="B557" i="61"/>
  <c r="C557" i="61" s="1"/>
  <c r="D557" i="61" s="1"/>
  <c r="A557" i="44" s="1"/>
  <c r="B556" i="61"/>
  <c r="C556" i="61" s="1"/>
  <c r="D556" i="61" s="1"/>
  <c r="A556" i="44" s="1"/>
  <c r="B555" i="61"/>
  <c r="C555" i="61" s="1"/>
  <c r="D555" i="61" s="1"/>
  <c r="A555" i="44" s="1"/>
  <c r="B554" i="61"/>
  <c r="C554" i="61" s="1"/>
  <c r="D554" i="61" s="1"/>
  <c r="A554" i="44" s="1"/>
  <c r="B553" i="61"/>
  <c r="C553" i="61" s="1"/>
  <c r="D553" i="61" s="1"/>
  <c r="A553" i="44" s="1"/>
  <c r="B552" i="61"/>
  <c r="C552" i="61" s="1"/>
  <c r="D552" i="61" s="1"/>
  <c r="A552" i="44" s="1"/>
  <c r="B551" i="61"/>
  <c r="C551" i="61" s="1"/>
  <c r="D551" i="61" s="1"/>
  <c r="A551" i="44" s="1"/>
  <c r="B550" i="61"/>
  <c r="C550" i="61" s="1"/>
  <c r="D550" i="61" s="1"/>
  <c r="A550" i="44" s="1"/>
  <c r="B549" i="61"/>
  <c r="C549" i="61" s="1"/>
  <c r="D549" i="61" s="1"/>
  <c r="A549" i="44" s="1"/>
  <c r="B548" i="61"/>
  <c r="C548" i="61" s="1"/>
  <c r="D548" i="61" s="1"/>
  <c r="A548" i="44" s="1"/>
  <c r="B547" i="61"/>
  <c r="C547" i="61" s="1"/>
  <c r="D547" i="61" s="1"/>
  <c r="A547" i="44" s="1"/>
  <c r="B546" i="61"/>
  <c r="C546" i="61" s="1"/>
  <c r="D546" i="61" s="1"/>
  <c r="A546" i="44" s="1"/>
  <c r="B545" i="61"/>
  <c r="C545" i="61" s="1"/>
  <c r="D545" i="61" s="1"/>
  <c r="A545" i="44" s="1"/>
  <c r="B544" i="61"/>
  <c r="C544" i="61" s="1"/>
  <c r="D544" i="61" s="1"/>
  <c r="A544" i="44" s="1"/>
  <c r="B543" i="61"/>
  <c r="C543" i="61" s="1"/>
  <c r="D543" i="61" s="1"/>
  <c r="A543" i="44" s="1"/>
  <c r="B542" i="61"/>
  <c r="C542" i="61" s="1"/>
  <c r="D542" i="61" s="1"/>
  <c r="A542" i="44" s="1"/>
  <c r="B541" i="61"/>
  <c r="C541" i="61" s="1"/>
  <c r="D541" i="61" s="1"/>
  <c r="A541" i="44" s="1"/>
  <c r="B540" i="61"/>
  <c r="C540" i="61" s="1"/>
  <c r="D540" i="61" s="1"/>
  <c r="A540" i="44" s="1"/>
  <c r="B539" i="61"/>
  <c r="C539" i="61" s="1"/>
  <c r="D539" i="61" s="1"/>
  <c r="A539" i="44" s="1"/>
  <c r="B538" i="61"/>
  <c r="C538" i="61" s="1"/>
  <c r="D538" i="61" s="1"/>
  <c r="A538" i="44" s="1"/>
  <c r="B537" i="61"/>
  <c r="C537" i="61" s="1"/>
  <c r="D537" i="61" s="1"/>
  <c r="A537" i="44" s="1"/>
  <c r="B536" i="61"/>
  <c r="C536" i="61" s="1"/>
  <c r="D536" i="61" s="1"/>
  <c r="A536" i="44" s="1"/>
  <c r="B535" i="61"/>
  <c r="C535" i="61" s="1"/>
  <c r="D535" i="61" s="1"/>
  <c r="A535" i="44" s="1"/>
  <c r="B534" i="61"/>
  <c r="C534" i="61" s="1"/>
  <c r="D534" i="61" s="1"/>
  <c r="A534" i="44" s="1"/>
  <c r="B533" i="61"/>
  <c r="C533" i="61" s="1"/>
  <c r="D533" i="61" s="1"/>
  <c r="A533" i="44" s="1"/>
  <c r="B532" i="61"/>
  <c r="C532" i="61" s="1"/>
  <c r="D532" i="61" s="1"/>
  <c r="A532" i="44" s="1"/>
  <c r="B531" i="61"/>
  <c r="C531" i="61" s="1"/>
  <c r="D531" i="61" s="1"/>
  <c r="A531" i="44" s="1"/>
  <c r="B530" i="61"/>
  <c r="C530" i="61" s="1"/>
  <c r="D530" i="61" s="1"/>
  <c r="A530" i="44" s="1"/>
  <c r="B529" i="61"/>
  <c r="C529" i="61" s="1"/>
  <c r="D529" i="61" s="1"/>
  <c r="A529" i="44" s="1"/>
  <c r="B528" i="61"/>
  <c r="C528" i="61" s="1"/>
  <c r="D528" i="61" s="1"/>
  <c r="A528" i="44" s="1"/>
  <c r="B527" i="61"/>
  <c r="C527" i="61" s="1"/>
  <c r="D527" i="61" s="1"/>
  <c r="A527" i="44" s="1"/>
  <c r="B526" i="61"/>
  <c r="C526" i="61" s="1"/>
  <c r="D526" i="61" s="1"/>
  <c r="A526" i="44" s="1"/>
  <c r="B525" i="61"/>
  <c r="C525" i="61" s="1"/>
  <c r="D525" i="61" s="1"/>
  <c r="A525" i="44" s="1"/>
  <c r="B524" i="61"/>
  <c r="C524" i="61" s="1"/>
  <c r="D524" i="61" s="1"/>
  <c r="A524" i="44" s="1"/>
  <c r="B523" i="61"/>
  <c r="C523" i="61" s="1"/>
  <c r="D523" i="61" s="1"/>
  <c r="A523" i="44" s="1"/>
  <c r="B522" i="61"/>
  <c r="C522" i="61" s="1"/>
  <c r="D522" i="61" s="1"/>
  <c r="A522" i="44" s="1"/>
  <c r="B521" i="61"/>
  <c r="C521" i="61" s="1"/>
  <c r="D521" i="61" s="1"/>
  <c r="A521" i="44" s="1"/>
  <c r="B520" i="61"/>
  <c r="C520" i="61" s="1"/>
  <c r="D520" i="61" s="1"/>
  <c r="A520" i="44" s="1"/>
  <c r="B519" i="61"/>
  <c r="C519" i="61" s="1"/>
  <c r="D519" i="61" s="1"/>
  <c r="A519" i="44" s="1"/>
  <c r="B518" i="61"/>
  <c r="C518" i="61" s="1"/>
  <c r="D518" i="61" s="1"/>
  <c r="A518" i="44" s="1"/>
  <c r="B517" i="61"/>
  <c r="C517" i="61" s="1"/>
  <c r="D517" i="61" s="1"/>
  <c r="A517" i="44" s="1"/>
  <c r="B516" i="61"/>
  <c r="C516" i="61" s="1"/>
  <c r="D516" i="61" s="1"/>
  <c r="A516" i="44" s="1"/>
  <c r="B515" i="61"/>
  <c r="C515" i="61" s="1"/>
  <c r="D515" i="61" s="1"/>
  <c r="A515" i="44" s="1"/>
  <c r="B514" i="61"/>
  <c r="C514" i="61" s="1"/>
  <c r="D514" i="61" s="1"/>
  <c r="A514" i="44" s="1"/>
  <c r="B513" i="61"/>
  <c r="C513" i="61" s="1"/>
  <c r="D513" i="61" s="1"/>
  <c r="A513" i="44" s="1"/>
  <c r="B512" i="61"/>
  <c r="C512" i="61" s="1"/>
  <c r="D512" i="61" s="1"/>
  <c r="A512" i="44" s="1"/>
  <c r="B511" i="61"/>
  <c r="C511" i="61" s="1"/>
  <c r="D511" i="61" s="1"/>
  <c r="A511" i="44" s="1"/>
  <c r="B510" i="61"/>
  <c r="C510" i="61" s="1"/>
  <c r="D510" i="61" s="1"/>
  <c r="A510" i="44" s="1"/>
  <c r="B509" i="61"/>
  <c r="C509" i="61" s="1"/>
  <c r="D509" i="61" s="1"/>
  <c r="A509" i="44" s="1"/>
  <c r="B508" i="61"/>
  <c r="C508" i="61" s="1"/>
  <c r="D508" i="61" s="1"/>
  <c r="A508" i="44" s="1"/>
  <c r="B507" i="61"/>
  <c r="C507" i="61" s="1"/>
  <c r="D507" i="61" s="1"/>
  <c r="A507" i="44" s="1"/>
  <c r="B506" i="61"/>
  <c r="C506" i="61" s="1"/>
  <c r="D506" i="61" s="1"/>
  <c r="A506" i="44" s="1"/>
  <c r="B505" i="61"/>
  <c r="C505" i="61" s="1"/>
  <c r="D505" i="61" s="1"/>
  <c r="A505" i="44" s="1"/>
  <c r="B504" i="61"/>
  <c r="C504" i="61" s="1"/>
  <c r="D504" i="61" s="1"/>
  <c r="A504" i="44" s="1"/>
  <c r="B503" i="61"/>
  <c r="C503" i="61" s="1"/>
  <c r="D503" i="61" s="1"/>
  <c r="A503" i="44" s="1"/>
  <c r="B502" i="61"/>
  <c r="C502" i="61" s="1"/>
  <c r="D502" i="61" s="1"/>
  <c r="A502" i="44" s="1"/>
  <c r="B501" i="61"/>
  <c r="C501" i="61" s="1"/>
  <c r="D501" i="61" s="1"/>
  <c r="A501" i="44" s="1"/>
  <c r="B500" i="61"/>
  <c r="C500" i="61" s="1"/>
  <c r="D500" i="61" s="1"/>
  <c r="A500" i="44" s="1"/>
  <c r="B499" i="61"/>
  <c r="C499" i="61" s="1"/>
  <c r="D499" i="61" s="1"/>
  <c r="A499" i="44" s="1"/>
  <c r="B498" i="61"/>
  <c r="C498" i="61" s="1"/>
  <c r="D498" i="61" s="1"/>
  <c r="A498" i="44" s="1"/>
  <c r="B497" i="61"/>
  <c r="C497" i="61" s="1"/>
  <c r="D497" i="61" s="1"/>
  <c r="A497" i="44" s="1"/>
  <c r="B496" i="61"/>
  <c r="C496" i="61" s="1"/>
  <c r="D496" i="61" s="1"/>
  <c r="A496" i="44" s="1"/>
  <c r="B495" i="61"/>
  <c r="C495" i="61" s="1"/>
  <c r="D495" i="61" s="1"/>
  <c r="A495" i="44" s="1"/>
  <c r="B494" i="61"/>
  <c r="C494" i="61" s="1"/>
  <c r="D494" i="61" s="1"/>
  <c r="A494" i="44" s="1"/>
  <c r="B493" i="61"/>
  <c r="C493" i="61" s="1"/>
  <c r="D493" i="61" s="1"/>
  <c r="A493" i="44" s="1"/>
  <c r="B492" i="61"/>
  <c r="C492" i="61" s="1"/>
  <c r="D492" i="61" s="1"/>
  <c r="A492" i="44" s="1"/>
  <c r="B491" i="61"/>
  <c r="C491" i="61" s="1"/>
  <c r="D491" i="61" s="1"/>
  <c r="A491" i="44" s="1"/>
  <c r="B490" i="61"/>
  <c r="C490" i="61" s="1"/>
  <c r="D490" i="61" s="1"/>
  <c r="A490" i="44" s="1"/>
  <c r="B489" i="61"/>
  <c r="C489" i="61" s="1"/>
  <c r="D489" i="61" s="1"/>
  <c r="A489" i="44" s="1"/>
  <c r="B488" i="61"/>
  <c r="C488" i="61" s="1"/>
  <c r="D488" i="61" s="1"/>
  <c r="A488" i="44" s="1"/>
  <c r="B487" i="61"/>
  <c r="C487" i="61" s="1"/>
  <c r="D487" i="61" s="1"/>
  <c r="A487" i="44" s="1"/>
  <c r="B486" i="61"/>
  <c r="C486" i="61" s="1"/>
  <c r="D486" i="61" s="1"/>
  <c r="A486" i="44" s="1"/>
  <c r="B485" i="61"/>
  <c r="C485" i="61" s="1"/>
  <c r="D485" i="61" s="1"/>
  <c r="A485" i="44" s="1"/>
  <c r="B484" i="61"/>
  <c r="C484" i="61" s="1"/>
  <c r="D484" i="61" s="1"/>
  <c r="A484" i="44" s="1"/>
  <c r="B483" i="61"/>
  <c r="C483" i="61" s="1"/>
  <c r="D483" i="61" s="1"/>
  <c r="A483" i="44" s="1"/>
  <c r="B482" i="61"/>
  <c r="C482" i="61" s="1"/>
  <c r="D482" i="61" s="1"/>
  <c r="A482" i="44" s="1"/>
  <c r="B481" i="61"/>
  <c r="C481" i="61" s="1"/>
  <c r="D481" i="61" s="1"/>
  <c r="A481" i="44" s="1"/>
  <c r="B480" i="61"/>
  <c r="C480" i="61" s="1"/>
  <c r="D480" i="61" s="1"/>
  <c r="A480" i="44" s="1"/>
  <c r="B479" i="61"/>
  <c r="C479" i="61" s="1"/>
  <c r="D479" i="61" s="1"/>
  <c r="A479" i="44" s="1"/>
  <c r="B478" i="61"/>
  <c r="C478" i="61" s="1"/>
  <c r="D478" i="61" s="1"/>
  <c r="A478" i="44" s="1"/>
  <c r="B477" i="61"/>
  <c r="C477" i="61" s="1"/>
  <c r="D477" i="61" s="1"/>
  <c r="A477" i="44" s="1"/>
  <c r="B476" i="61"/>
  <c r="C476" i="61" s="1"/>
  <c r="D476" i="61" s="1"/>
  <c r="A476" i="44" s="1"/>
  <c r="B475" i="61"/>
  <c r="C475" i="61" s="1"/>
  <c r="D475" i="61" s="1"/>
  <c r="A475" i="44" s="1"/>
  <c r="B474" i="61"/>
  <c r="C474" i="61" s="1"/>
  <c r="D474" i="61" s="1"/>
  <c r="A474" i="44" s="1"/>
  <c r="B473" i="61"/>
  <c r="C473" i="61" s="1"/>
  <c r="D473" i="61" s="1"/>
  <c r="A473" i="44" s="1"/>
  <c r="B472" i="61"/>
  <c r="C472" i="61" s="1"/>
  <c r="D472" i="61" s="1"/>
  <c r="A472" i="44" s="1"/>
  <c r="B471" i="61"/>
  <c r="C471" i="61" s="1"/>
  <c r="D471" i="61" s="1"/>
  <c r="A471" i="44" s="1"/>
  <c r="B470" i="61"/>
  <c r="C470" i="61" s="1"/>
  <c r="D470" i="61" s="1"/>
  <c r="A470" i="44" s="1"/>
  <c r="B469" i="61"/>
  <c r="C469" i="61" s="1"/>
  <c r="D469" i="61" s="1"/>
  <c r="A469" i="44" s="1"/>
  <c r="B468" i="61"/>
  <c r="C468" i="61" s="1"/>
  <c r="D468" i="61" s="1"/>
  <c r="A468" i="44" s="1"/>
  <c r="B467" i="61"/>
  <c r="C467" i="61" s="1"/>
  <c r="D467" i="61" s="1"/>
  <c r="A467" i="44" s="1"/>
  <c r="B466" i="61"/>
  <c r="C466" i="61" s="1"/>
  <c r="D466" i="61" s="1"/>
  <c r="A466" i="44" s="1"/>
  <c r="B465" i="61"/>
  <c r="C465" i="61" s="1"/>
  <c r="D465" i="61" s="1"/>
  <c r="A465" i="44" s="1"/>
  <c r="B464" i="61"/>
  <c r="C464" i="61" s="1"/>
  <c r="D464" i="61" s="1"/>
  <c r="A464" i="44" s="1"/>
  <c r="B463" i="61"/>
  <c r="C463" i="61" s="1"/>
  <c r="D463" i="61" s="1"/>
  <c r="A463" i="44" s="1"/>
  <c r="B462" i="61"/>
  <c r="C462" i="61" s="1"/>
  <c r="D462" i="61" s="1"/>
  <c r="A462" i="44" s="1"/>
  <c r="B461" i="61"/>
  <c r="C461" i="61" s="1"/>
  <c r="D461" i="61" s="1"/>
  <c r="A461" i="44" s="1"/>
  <c r="B460" i="61"/>
  <c r="C460" i="61" s="1"/>
  <c r="D460" i="61" s="1"/>
  <c r="A460" i="44" s="1"/>
  <c r="B459" i="61"/>
  <c r="C459" i="61" s="1"/>
  <c r="D459" i="61" s="1"/>
  <c r="A459" i="44" s="1"/>
  <c r="B458" i="61"/>
  <c r="C458" i="61" s="1"/>
  <c r="D458" i="61" s="1"/>
  <c r="A458" i="44" s="1"/>
  <c r="B457" i="61"/>
  <c r="C457" i="61" s="1"/>
  <c r="D457" i="61" s="1"/>
  <c r="A457" i="44" s="1"/>
  <c r="B456" i="61"/>
  <c r="C456" i="61" s="1"/>
  <c r="D456" i="61" s="1"/>
  <c r="A456" i="44" s="1"/>
  <c r="B455" i="61"/>
  <c r="C455" i="61" s="1"/>
  <c r="D455" i="61" s="1"/>
  <c r="A455" i="44" s="1"/>
  <c r="B454" i="61"/>
  <c r="C454" i="61" s="1"/>
  <c r="D454" i="61" s="1"/>
  <c r="A454" i="44" s="1"/>
  <c r="B453" i="61"/>
  <c r="C453" i="61" s="1"/>
  <c r="D453" i="61" s="1"/>
  <c r="A453" i="44" s="1"/>
  <c r="B452" i="61"/>
  <c r="C452" i="61" s="1"/>
  <c r="D452" i="61" s="1"/>
  <c r="A452" i="44" s="1"/>
  <c r="B451" i="61"/>
  <c r="C451" i="61" s="1"/>
  <c r="D451" i="61" s="1"/>
  <c r="A451" i="44" s="1"/>
  <c r="B450" i="61"/>
  <c r="C450" i="61" s="1"/>
  <c r="D450" i="61" s="1"/>
  <c r="A450" i="44" s="1"/>
  <c r="B449" i="61"/>
  <c r="C449" i="61" s="1"/>
  <c r="D449" i="61" s="1"/>
  <c r="A449" i="44" s="1"/>
  <c r="B448" i="61"/>
  <c r="C448" i="61" s="1"/>
  <c r="D448" i="61" s="1"/>
  <c r="A448" i="44" s="1"/>
  <c r="B447" i="61"/>
  <c r="C447" i="61" s="1"/>
  <c r="D447" i="61" s="1"/>
  <c r="A447" i="44" s="1"/>
  <c r="B446" i="61"/>
  <c r="C446" i="61" s="1"/>
  <c r="D446" i="61" s="1"/>
  <c r="A446" i="44" s="1"/>
  <c r="B445" i="61"/>
  <c r="C445" i="61" s="1"/>
  <c r="D445" i="61" s="1"/>
  <c r="A445" i="44" s="1"/>
  <c r="B444" i="61"/>
  <c r="C444" i="61" s="1"/>
  <c r="D444" i="61" s="1"/>
  <c r="A444" i="44" s="1"/>
  <c r="B443" i="61"/>
  <c r="C443" i="61" s="1"/>
  <c r="D443" i="61" s="1"/>
  <c r="A443" i="44" s="1"/>
  <c r="B442" i="61"/>
  <c r="C442" i="61" s="1"/>
  <c r="D442" i="61" s="1"/>
  <c r="A442" i="44" s="1"/>
  <c r="B441" i="61"/>
  <c r="C441" i="61" s="1"/>
  <c r="D441" i="61" s="1"/>
  <c r="A441" i="44" s="1"/>
  <c r="B440" i="61"/>
  <c r="C440" i="61" s="1"/>
  <c r="D440" i="61" s="1"/>
  <c r="A440" i="44" s="1"/>
  <c r="B439" i="61"/>
  <c r="C439" i="61" s="1"/>
  <c r="D439" i="61" s="1"/>
  <c r="A439" i="44" s="1"/>
  <c r="B438" i="61"/>
  <c r="C438" i="61" s="1"/>
  <c r="D438" i="61" s="1"/>
  <c r="A438" i="44" s="1"/>
  <c r="B437" i="61"/>
  <c r="C437" i="61" s="1"/>
  <c r="D437" i="61" s="1"/>
  <c r="A437" i="44" s="1"/>
  <c r="B436" i="61"/>
  <c r="C436" i="61" s="1"/>
  <c r="D436" i="61" s="1"/>
  <c r="A436" i="44" s="1"/>
  <c r="B435" i="61"/>
  <c r="C435" i="61" s="1"/>
  <c r="D435" i="61" s="1"/>
  <c r="A435" i="44" s="1"/>
  <c r="B434" i="61"/>
  <c r="C434" i="61" s="1"/>
  <c r="D434" i="61" s="1"/>
  <c r="A434" i="44" s="1"/>
  <c r="B433" i="61"/>
  <c r="C433" i="61" s="1"/>
  <c r="D433" i="61" s="1"/>
  <c r="A433" i="44" s="1"/>
  <c r="B432" i="61"/>
  <c r="C432" i="61" s="1"/>
  <c r="D432" i="61" s="1"/>
  <c r="A432" i="44" s="1"/>
  <c r="B431" i="61"/>
  <c r="C431" i="61" s="1"/>
  <c r="D431" i="61" s="1"/>
  <c r="A431" i="44" s="1"/>
  <c r="B430" i="61"/>
  <c r="C430" i="61" s="1"/>
  <c r="D430" i="61" s="1"/>
  <c r="A430" i="44" s="1"/>
  <c r="B429" i="61"/>
  <c r="C429" i="61" s="1"/>
  <c r="D429" i="61" s="1"/>
  <c r="A429" i="44" s="1"/>
  <c r="B428" i="61"/>
  <c r="C428" i="61" s="1"/>
  <c r="D428" i="61" s="1"/>
  <c r="A428" i="44" s="1"/>
  <c r="B427" i="61"/>
  <c r="C427" i="61" s="1"/>
  <c r="D427" i="61" s="1"/>
  <c r="A427" i="44" s="1"/>
  <c r="B426" i="61"/>
  <c r="C426" i="61" s="1"/>
  <c r="D426" i="61" s="1"/>
  <c r="A426" i="44" s="1"/>
  <c r="B425" i="61"/>
  <c r="C425" i="61" s="1"/>
  <c r="D425" i="61" s="1"/>
  <c r="A425" i="44" s="1"/>
  <c r="B424" i="61"/>
  <c r="C424" i="61" s="1"/>
  <c r="D424" i="61" s="1"/>
  <c r="A424" i="44" s="1"/>
  <c r="B423" i="61"/>
  <c r="C423" i="61" s="1"/>
  <c r="D423" i="61" s="1"/>
  <c r="A423" i="44" s="1"/>
  <c r="B422" i="61"/>
  <c r="C422" i="61" s="1"/>
  <c r="D422" i="61" s="1"/>
  <c r="A422" i="44" s="1"/>
  <c r="B421" i="61"/>
  <c r="C421" i="61" s="1"/>
  <c r="D421" i="61" s="1"/>
  <c r="A421" i="44" s="1"/>
  <c r="B420" i="61"/>
  <c r="C420" i="61" s="1"/>
  <c r="D420" i="61" s="1"/>
  <c r="A420" i="44" s="1"/>
  <c r="B419" i="61"/>
  <c r="C419" i="61" s="1"/>
  <c r="D419" i="61" s="1"/>
  <c r="A419" i="44" s="1"/>
  <c r="B418" i="61"/>
  <c r="C418" i="61" s="1"/>
  <c r="D418" i="61" s="1"/>
  <c r="A418" i="44" s="1"/>
  <c r="B417" i="61"/>
  <c r="C417" i="61" s="1"/>
  <c r="D417" i="61" s="1"/>
  <c r="A417" i="44" s="1"/>
  <c r="B416" i="61"/>
  <c r="C416" i="61" s="1"/>
  <c r="D416" i="61" s="1"/>
  <c r="A416" i="44" s="1"/>
  <c r="B415" i="61"/>
  <c r="C415" i="61" s="1"/>
  <c r="D415" i="61" s="1"/>
  <c r="A415" i="44" s="1"/>
  <c r="B414" i="61"/>
  <c r="C414" i="61" s="1"/>
  <c r="D414" i="61" s="1"/>
  <c r="A414" i="44" s="1"/>
  <c r="B413" i="61"/>
  <c r="C413" i="61" s="1"/>
  <c r="D413" i="61" s="1"/>
  <c r="A413" i="44" s="1"/>
  <c r="B412" i="61"/>
  <c r="C412" i="61" s="1"/>
  <c r="D412" i="61" s="1"/>
  <c r="A412" i="44" s="1"/>
  <c r="B411" i="61"/>
  <c r="C411" i="61" s="1"/>
  <c r="D411" i="61" s="1"/>
  <c r="A411" i="44" s="1"/>
  <c r="B410" i="61"/>
  <c r="C410" i="61" s="1"/>
  <c r="D410" i="61" s="1"/>
  <c r="A410" i="44" s="1"/>
  <c r="B409" i="61"/>
  <c r="C409" i="61" s="1"/>
  <c r="D409" i="61" s="1"/>
  <c r="A409" i="44" s="1"/>
  <c r="B408" i="61"/>
  <c r="C408" i="61" s="1"/>
  <c r="D408" i="61" s="1"/>
  <c r="A408" i="44" s="1"/>
  <c r="B407" i="61"/>
  <c r="C407" i="61" s="1"/>
  <c r="D407" i="61" s="1"/>
  <c r="A407" i="44" s="1"/>
  <c r="B406" i="61"/>
  <c r="C406" i="61" s="1"/>
  <c r="D406" i="61" s="1"/>
  <c r="A406" i="44" s="1"/>
  <c r="B405" i="61"/>
  <c r="C405" i="61" s="1"/>
  <c r="D405" i="61" s="1"/>
  <c r="A405" i="44" s="1"/>
  <c r="B404" i="61"/>
  <c r="C404" i="61" s="1"/>
  <c r="D404" i="61" s="1"/>
  <c r="A404" i="44" s="1"/>
  <c r="B403" i="61"/>
  <c r="C403" i="61" s="1"/>
  <c r="D403" i="61" s="1"/>
  <c r="A403" i="44" s="1"/>
  <c r="B402" i="61"/>
  <c r="C402" i="61" s="1"/>
  <c r="D402" i="61" s="1"/>
  <c r="A402" i="44" s="1"/>
  <c r="B401" i="61"/>
  <c r="C401" i="61" s="1"/>
  <c r="D401" i="61" s="1"/>
  <c r="A401" i="44" s="1"/>
  <c r="B400" i="61"/>
  <c r="C400" i="61" s="1"/>
  <c r="D400" i="61" s="1"/>
  <c r="A400" i="44" s="1"/>
  <c r="B399" i="61"/>
  <c r="C399" i="61" s="1"/>
  <c r="D399" i="61" s="1"/>
  <c r="A399" i="44" s="1"/>
  <c r="B398" i="61"/>
  <c r="C398" i="61" s="1"/>
  <c r="D398" i="61" s="1"/>
  <c r="A398" i="44" s="1"/>
  <c r="B397" i="61"/>
  <c r="C397" i="61" s="1"/>
  <c r="D397" i="61" s="1"/>
  <c r="A397" i="44" s="1"/>
  <c r="B396" i="61"/>
  <c r="C396" i="61" s="1"/>
  <c r="D396" i="61" s="1"/>
  <c r="A396" i="44" s="1"/>
  <c r="B395" i="61"/>
  <c r="C395" i="61" s="1"/>
  <c r="D395" i="61" s="1"/>
  <c r="A395" i="44" s="1"/>
  <c r="B394" i="61"/>
  <c r="C394" i="61" s="1"/>
  <c r="D394" i="61" s="1"/>
  <c r="A394" i="44" s="1"/>
  <c r="B393" i="61"/>
  <c r="C393" i="61" s="1"/>
  <c r="D393" i="61" s="1"/>
  <c r="A393" i="44" s="1"/>
  <c r="B392" i="61"/>
  <c r="C392" i="61" s="1"/>
  <c r="D392" i="61" s="1"/>
  <c r="A392" i="44" s="1"/>
  <c r="B391" i="61"/>
  <c r="C391" i="61" s="1"/>
  <c r="D391" i="61" s="1"/>
  <c r="A391" i="44" s="1"/>
  <c r="B390" i="61"/>
  <c r="C390" i="61" s="1"/>
  <c r="D390" i="61" s="1"/>
  <c r="A390" i="44" s="1"/>
  <c r="B389" i="61"/>
  <c r="C389" i="61" s="1"/>
  <c r="D389" i="61" s="1"/>
  <c r="A389" i="44" s="1"/>
  <c r="B388" i="61"/>
  <c r="C388" i="61" s="1"/>
  <c r="D388" i="61" s="1"/>
  <c r="A388" i="44" s="1"/>
  <c r="B387" i="61"/>
  <c r="C387" i="61" s="1"/>
  <c r="D387" i="61" s="1"/>
  <c r="A387" i="44" s="1"/>
  <c r="B386" i="61"/>
  <c r="C386" i="61" s="1"/>
  <c r="D386" i="61" s="1"/>
  <c r="A386" i="44" s="1"/>
  <c r="B385" i="61"/>
  <c r="C385" i="61" s="1"/>
  <c r="D385" i="61" s="1"/>
  <c r="A385" i="44" s="1"/>
  <c r="B384" i="61"/>
  <c r="C384" i="61" s="1"/>
  <c r="D384" i="61" s="1"/>
  <c r="A384" i="44" s="1"/>
  <c r="B383" i="61"/>
  <c r="C383" i="61" s="1"/>
  <c r="D383" i="61" s="1"/>
  <c r="A383" i="44" s="1"/>
  <c r="B382" i="61"/>
  <c r="C382" i="61" s="1"/>
  <c r="D382" i="61" s="1"/>
  <c r="A382" i="44" s="1"/>
  <c r="B381" i="61"/>
  <c r="C381" i="61" s="1"/>
  <c r="D381" i="61" s="1"/>
  <c r="A381" i="44" s="1"/>
  <c r="B380" i="61"/>
  <c r="C380" i="61" s="1"/>
  <c r="D380" i="61" s="1"/>
  <c r="A380" i="44" s="1"/>
  <c r="B379" i="61"/>
  <c r="C379" i="61" s="1"/>
  <c r="D379" i="61" s="1"/>
  <c r="A379" i="44" s="1"/>
  <c r="B378" i="61"/>
  <c r="C378" i="61" s="1"/>
  <c r="D378" i="61" s="1"/>
  <c r="A378" i="44" s="1"/>
  <c r="B377" i="61"/>
  <c r="C377" i="61" s="1"/>
  <c r="D377" i="61" s="1"/>
  <c r="A377" i="44" s="1"/>
  <c r="B376" i="61"/>
  <c r="C376" i="61" s="1"/>
  <c r="D376" i="61" s="1"/>
  <c r="A376" i="44" s="1"/>
  <c r="B375" i="61"/>
  <c r="C375" i="61" s="1"/>
  <c r="D375" i="61" s="1"/>
  <c r="A375" i="44" s="1"/>
  <c r="B374" i="61"/>
  <c r="C374" i="61" s="1"/>
  <c r="D374" i="61" s="1"/>
  <c r="A374" i="44" s="1"/>
  <c r="B373" i="61"/>
  <c r="C373" i="61" s="1"/>
  <c r="D373" i="61" s="1"/>
  <c r="A373" i="44" s="1"/>
  <c r="B372" i="61"/>
  <c r="C372" i="61" s="1"/>
  <c r="D372" i="61" s="1"/>
  <c r="A372" i="44" s="1"/>
  <c r="B371" i="61"/>
  <c r="C371" i="61" s="1"/>
  <c r="D371" i="61" s="1"/>
  <c r="A371" i="44" s="1"/>
  <c r="B370" i="61"/>
  <c r="C370" i="61" s="1"/>
  <c r="D370" i="61" s="1"/>
  <c r="A370" i="44" s="1"/>
  <c r="B369" i="61"/>
  <c r="C369" i="61" s="1"/>
  <c r="D369" i="61" s="1"/>
  <c r="A369" i="44" s="1"/>
  <c r="B368" i="61"/>
  <c r="C368" i="61" s="1"/>
  <c r="D368" i="61" s="1"/>
  <c r="A368" i="44" s="1"/>
  <c r="B367" i="61"/>
  <c r="C367" i="61" s="1"/>
  <c r="D367" i="61" s="1"/>
  <c r="A367" i="44" s="1"/>
  <c r="B366" i="61"/>
  <c r="C366" i="61" s="1"/>
  <c r="D366" i="61" s="1"/>
  <c r="A366" i="44" s="1"/>
  <c r="B365" i="61"/>
  <c r="C365" i="61" s="1"/>
  <c r="D365" i="61" s="1"/>
  <c r="A365" i="44" s="1"/>
  <c r="B364" i="61"/>
  <c r="C364" i="61" s="1"/>
  <c r="D364" i="61" s="1"/>
  <c r="A364" i="44" s="1"/>
  <c r="B363" i="61"/>
  <c r="C363" i="61" s="1"/>
  <c r="D363" i="61" s="1"/>
  <c r="A363" i="44" s="1"/>
  <c r="B362" i="61"/>
  <c r="C362" i="61" s="1"/>
  <c r="D362" i="61" s="1"/>
  <c r="A362" i="44" s="1"/>
  <c r="B361" i="61"/>
  <c r="C361" i="61" s="1"/>
  <c r="D361" i="61" s="1"/>
  <c r="A361" i="44" s="1"/>
  <c r="B360" i="61"/>
  <c r="C360" i="61" s="1"/>
  <c r="D360" i="61" s="1"/>
  <c r="A360" i="44" s="1"/>
  <c r="B359" i="61"/>
  <c r="C359" i="61" s="1"/>
  <c r="D359" i="61" s="1"/>
  <c r="A359" i="44" s="1"/>
  <c r="B358" i="61"/>
  <c r="C358" i="61" s="1"/>
  <c r="D358" i="61" s="1"/>
  <c r="A358" i="44" s="1"/>
  <c r="B357" i="61"/>
  <c r="C357" i="61" s="1"/>
  <c r="D357" i="61" s="1"/>
  <c r="A357" i="44" s="1"/>
  <c r="B356" i="61"/>
  <c r="C356" i="61" s="1"/>
  <c r="D356" i="61" s="1"/>
  <c r="A356" i="44" s="1"/>
  <c r="B355" i="61"/>
  <c r="C355" i="61" s="1"/>
  <c r="D355" i="61" s="1"/>
  <c r="A355" i="44" s="1"/>
  <c r="B354" i="61"/>
  <c r="C354" i="61" s="1"/>
  <c r="D354" i="61" s="1"/>
  <c r="A354" i="44" s="1"/>
  <c r="B353" i="61"/>
  <c r="C353" i="61" s="1"/>
  <c r="D353" i="61" s="1"/>
  <c r="A353" i="44" s="1"/>
  <c r="B352" i="61"/>
  <c r="C352" i="61" s="1"/>
  <c r="D352" i="61" s="1"/>
  <c r="A352" i="44" s="1"/>
  <c r="B351" i="61"/>
  <c r="C351" i="61" s="1"/>
  <c r="D351" i="61" s="1"/>
  <c r="A351" i="44" s="1"/>
  <c r="B350" i="61"/>
  <c r="C350" i="61" s="1"/>
  <c r="D350" i="61" s="1"/>
  <c r="A350" i="44" s="1"/>
  <c r="B349" i="61"/>
  <c r="C349" i="61" s="1"/>
  <c r="D349" i="61" s="1"/>
  <c r="A349" i="44" s="1"/>
  <c r="B348" i="61"/>
  <c r="C348" i="61" s="1"/>
  <c r="D348" i="61" s="1"/>
  <c r="A348" i="44" s="1"/>
  <c r="B347" i="61"/>
  <c r="C347" i="61" s="1"/>
  <c r="D347" i="61" s="1"/>
  <c r="A347" i="44" s="1"/>
  <c r="B346" i="61"/>
  <c r="C346" i="61" s="1"/>
  <c r="D346" i="61" s="1"/>
  <c r="A346" i="44" s="1"/>
  <c r="B345" i="61"/>
  <c r="C345" i="61" s="1"/>
  <c r="D345" i="61" s="1"/>
  <c r="A345" i="44" s="1"/>
  <c r="B344" i="61"/>
  <c r="C344" i="61" s="1"/>
  <c r="D344" i="61" s="1"/>
  <c r="A344" i="44" s="1"/>
  <c r="B343" i="61"/>
  <c r="C343" i="61" s="1"/>
  <c r="D343" i="61" s="1"/>
  <c r="A343" i="44" s="1"/>
  <c r="B342" i="61"/>
  <c r="C342" i="61" s="1"/>
  <c r="D342" i="61" s="1"/>
  <c r="A342" i="44" s="1"/>
  <c r="B341" i="61"/>
  <c r="C341" i="61" s="1"/>
  <c r="D341" i="61" s="1"/>
  <c r="A341" i="44" s="1"/>
  <c r="B340" i="61"/>
  <c r="C340" i="61" s="1"/>
  <c r="D340" i="61" s="1"/>
  <c r="A340" i="44" s="1"/>
  <c r="B339" i="61"/>
  <c r="C339" i="61" s="1"/>
  <c r="D339" i="61" s="1"/>
  <c r="A339" i="44" s="1"/>
  <c r="B338" i="61"/>
  <c r="C338" i="61" s="1"/>
  <c r="D338" i="61" s="1"/>
  <c r="A338" i="44" s="1"/>
  <c r="B337" i="61"/>
  <c r="C337" i="61" s="1"/>
  <c r="D337" i="61" s="1"/>
  <c r="A337" i="44" s="1"/>
  <c r="B336" i="61"/>
  <c r="C336" i="61" s="1"/>
  <c r="D336" i="61" s="1"/>
  <c r="A336" i="44" s="1"/>
  <c r="B335" i="61"/>
  <c r="C335" i="61" s="1"/>
  <c r="D335" i="61" s="1"/>
  <c r="A335" i="44" s="1"/>
  <c r="B334" i="61"/>
  <c r="C334" i="61" s="1"/>
  <c r="D334" i="61" s="1"/>
  <c r="A334" i="44" s="1"/>
  <c r="B333" i="61"/>
  <c r="C333" i="61" s="1"/>
  <c r="D333" i="61" s="1"/>
  <c r="A333" i="44" s="1"/>
  <c r="B332" i="61"/>
  <c r="C332" i="61" s="1"/>
  <c r="D332" i="61" s="1"/>
  <c r="A332" i="44" s="1"/>
  <c r="B331" i="61"/>
  <c r="C331" i="61" s="1"/>
  <c r="D331" i="61" s="1"/>
  <c r="A331" i="44" s="1"/>
  <c r="B330" i="61"/>
  <c r="C330" i="61" s="1"/>
  <c r="D330" i="61" s="1"/>
  <c r="A330" i="44" s="1"/>
  <c r="B329" i="61"/>
  <c r="C329" i="61" s="1"/>
  <c r="D329" i="61" s="1"/>
  <c r="A329" i="44" s="1"/>
  <c r="B328" i="61"/>
  <c r="C328" i="61" s="1"/>
  <c r="D328" i="61" s="1"/>
  <c r="A328" i="44" s="1"/>
  <c r="B327" i="61"/>
  <c r="C327" i="61" s="1"/>
  <c r="D327" i="61" s="1"/>
  <c r="A327" i="44" s="1"/>
  <c r="B326" i="61"/>
  <c r="C326" i="61" s="1"/>
  <c r="D326" i="61" s="1"/>
  <c r="A326" i="44" s="1"/>
  <c r="B325" i="61"/>
  <c r="C325" i="61" s="1"/>
  <c r="D325" i="61" s="1"/>
  <c r="A325" i="44" s="1"/>
  <c r="B324" i="61"/>
  <c r="C324" i="61" s="1"/>
  <c r="D324" i="61" s="1"/>
  <c r="A324" i="44" s="1"/>
  <c r="B323" i="61"/>
  <c r="C323" i="61" s="1"/>
  <c r="D323" i="61" s="1"/>
  <c r="A323" i="44" s="1"/>
  <c r="B322" i="61"/>
  <c r="C322" i="61" s="1"/>
  <c r="D322" i="61" s="1"/>
  <c r="A322" i="44" s="1"/>
  <c r="B321" i="61"/>
  <c r="C321" i="61" s="1"/>
  <c r="D321" i="61" s="1"/>
  <c r="A321" i="44" s="1"/>
  <c r="B320" i="61"/>
  <c r="C320" i="61" s="1"/>
  <c r="D320" i="61" s="1"/>
  <c r="A320" i="44" s="1"/>
  <c r="B319" i="61"/>
  <c r="C319" i="61" s="1"/>
  <c r="D319" i="61" s="1"/>
  <c r="A319" i="44" s="1"/>
  <c r="B318" i="61"/>
  <c r="C318" i="61" s="1"/>
  <c r="D318" i="61" s="1"/>
  <c r="A318" i="44" s="1"/>
  <c r="B317" i="61"/>
  <c r="C317" i="61" s="1"/>
  <c r="D317" i="61" s="1"/>
  <c r="A317" i="44" s="1"/>
  <c r="B316" i="61"/>
  <c r="C316" i="61" s="1"/>
  <c r="D316" i="61" s="1"/>
  <c r="A316" i="44" s="1"/>
  <c r="B315" i="61"/>
  <c r="C315" i="61" s="1"/>
  <c r="D315" i="61" s="1"/>
  <c r="A315" i="44" s="1"/>
  <c r="B314" i="61"/>
  <c r="C314" i="61" s="1"/>
  <c r="D314" i="61" s="1"/>
  <c r="A314" i="44" s="1"/>
  <c r="B313" i="61"/>
  <c r="C313" i="61" s="1"/>
  <c r="D313" i="61" s="1"/>
  <c r="A313" i="44" s="1"/>
  <c r="B312" i="61"/>
  <c r="C312" i="61" s="1"/>
  <c r="D312" i="61" s="1"/>
  <c r="A312" i="44" s="1"/>
  <c r="B311" i="61"/>
  <c r="C311" i="61" s="1"/>
  <c r="D311" i="61" s="1"/>
  <c r="A311" i="44" s="1"/>
  <c r="B310" i="61"/>
  <c r="C310" i="61" s="1"/>
  <c r="D310" i="61" s="1"/>
  <c r="A310" i="44" s="1"/>
  <c r="B309" i="61"/>
  <c r="C309" i="61" s="1"/>
  <c r="D309" i="61" s="1"/>
  <c r="A309" i="44" s="1"/>
  <c r="B308" i="61"/>
  <c r="C308" i="61" s="1"/>
  <c r="D308" i="61" s="1"/>
  <c r="A308" i="44" s="1"/>
  <c r="B307" i="61"/>
  <c r="C307" i="61" s="1"/>
  <c r="D307" i="61" s="1"/>
  <c r="A307" i="44" s="1"/>
  <c r="B306" i="61"/>
  <c r="C306" i="61" s="1"/>
  <c r="D306" i="61" s="1"/>
  <c r="A306" i="44" s="1"/>
  <c r="B305" i="61"/>
  <c r="C305" i="61" s="1"/>
  <c r="D305" i="61" s="1"/>
  <c r="A305" i="44" s="1"/>
  <c r="B304" i="61"/>
  <c r="C304" i="61" s="1"/>
  <c r="D304" i="61" s="1"/>
  <c r="A304" i="44" s="1"/>
  <c r="B303" i="61"/>
  <c r="C303" i="61" s="1"/>
  <c r="D303" i="61" s="1"/>
  <c r="A303" i="44" s="1"/>
  <c r="B302" i="61"/>
  <c r="C302" i="61" s="1"/>
  <c r="D302" i="61" s="1"/>
  <c r="A302" i="44" s="1"/>
  <c r="B301" i="61"/>
  <c r="C301" i="61" s="1"/>
  <c r="D301" i="61" s="1"/>
  <c r="A301" i="44" s="1"/>
  <c r="B300" i="61"/>
  <c r="C300" i="61" s="1"/>
  <c r="D300" i="61" s="1"/>
  <c r="A300" i="44" s="1"/>
  <c r="B299" i="61"/>
  <c r="C299" i="61" s="1"/>
  <c r="D299" i="61" s="1"/>
  <c r="A299" i="44" s="1"/>
  <c r="B298" i="61"/>
  <c r="C298" i="61" s="1"/>
  <c r="D298" i="61" s="1"/>
  <c r="A298" i="44" s="1"/>
  <c r="B297" i="61"/>
  <c r="C297" i="61" s="1"/>
  <c r="D297" i="61" s="1"/>
  <c r="A297" i="44" s="1"/>
  <c r="B296" i="61"/>
  <c r="C296" i="61" s="1"/>
  <c r="D296" i="61" s="1"/>
  <c r="A296" i="44" s="1"/>
  <c r="B295" i="61"/>
  <c r="C295" i="61" s="1"/>
  <c r="D295" i="61" s="1"/>
  <c r="A295" i="44" s="1"/>
  <c r="B294" i="61"/>
  <c r="C294" i="61" s="1"/>
  <c r="D294" i="61" s="1"/>
  <c r="A294" i="44" s="1"/>
  <c r="B293" i="61"/>
  <c r="C293" i="61" s="1"/>
  <c r="D293" i="61" s="1"/>
  <c r="A293" i="44" s="1"/>
  <c r="B292" i="61"/>
  <c r="C292" i="61" s="1"/>
  <c r="D292" i="61" s="1"/>
  <c r="A292" i="44" s="1"/>
  <c r="B291" i="61"/>
  <c r="C291" i="61" s="1"/>
  <c r="D291" i="61" s="1"/>
  <c r="A291" i="44" s="1"/>
  <c r="B290" i="61"/>
  <c r="C290" i="61" s="1"/>
  <c r="D290" i="61" s="1"/>
  <c r="A290" i="44" s="1"/>
  <c r="B289" i="61"/>
  <c r="C289" i="61" s="1"/>
  <c r="D289" i="61" s="1"/>
  <c r="A289" i="44" s="1"/>
  <c r="B288" i="61"/>
  <c r="C288" i="61" s="1"/>
  <c r="D288" i="61" s="1"/>
  <c r="A288" i="44" s="1"/>
  <c r="B287" i="61"/>
  <c r="C287" i="61" s="1"/>
  <c r="D287" i="61" s="1"/>
  <c r="A287" i="44" s="1"/>
  <c r="B286" i="61"/>
  <c r="C286" i="61" s="1"/>
  <c r="D286" i="61" s="1"/>
  <c r="A286" i="44" s="1"/>
  <c r="B285" i="61"/>
  <c r="C285" i="61" s="1"/>
  <c r="D285" i="61" s="1"/>
  <c r="A285" i="44" s="1"/>
  <c r="B284" i="61"/>
  <c r="C284" i="61" s="1"/>
  <c r="D284" i="61" s="1"/>
  <c r="A284" i="44" s="1"/>
  <c r="B283" i="61"/>
  <c r="C283" i="61" s="1"/>
  <c r="D283" i="61" s="1"/>
  <c r="A283" i="44" s="1"/>
  <c r="B282" i="61"/>
  <c r="C282" i="61" s="1"/>
  <c r="D282" i="61" s="1"/>
  <c r="A282" i="44" s="1"/>
  <c r="B281" i="61"/>
  <c r="C281" i="61" s="1"/>
  <c r="D281" i="61" s="1"/>
  <c r="A281" i="44" s="1"/>
  <c r="B280" i="61"/>
  <c r="C280" i="61" s="1"/>
  <c r="D280" i="61" s="1"/>
  <c r="A280" i="44" s="1"/>
  <c r="B279" i="61"/>
  <c r="C279" i="61" s="1"/>
  <c r="D279" i="61" s="1"/>
  <c r="A279" i="44" s="1"/>
  <c r="B278" i="61"/>
  <c r="C278" i="61" s="1"/>
  <c r="D278" i="61" s="1"/>
  <c r="A278" i="44" s="1"/>
  <c r="B277" i="61"/>
  <c r="C277" i="61" s="1"/>
  <c r="D277" i="61" s="1"/>
  <c r="A277" i="44" s="1"/>
  <c r="B276" i="61"/>
  <c r="C276" i="61" s="1"/>
  <c r="D276" i="61" s="1"/>
  <c r="A276" i="44" s="1"/>
  <c r="B275" i="61"/>
  <c r="C275" i="61" s="1"/>
  <c r="D275" i="61" s="1"/>
  <c r="A275" i="44" s="1"/>
  <c r="B274" i="61"/>
  <c r="C274" i="61" s="1"/>
  <c r="D274" i="61" s="1"/>
  <c r="A274" i="44" s="1"/>
  <c r="B273" i="61"/>
  <c r="C273" i="61" s="1"/>
  <c r="D273" i="61" s="1"/>
  <c r="A273" i="44" s="1"/>
  <c r="B272" i="61"/>
  <c r="C272" i="61" s="1"/>
  <c r="D272" i="61" s="1"/>
  <c r="A272" i="44" s="1"/>
  <c r="B271" i="61"/>
  <c r="C271" i="61" s="1"/>
  <c r="D271" i="61" s="1"/>
  <c r="B270" i="61"/>
  <c r="C270" i="61" s="1"/>
  <c r="D270" i="61" s="1"/>
  <c r="B269" i="61"/>
  <c r="C269" i="61" s="1"/>
  <c r="D269" i="61" s="1"/>
  <c r="B268" i="61"/>
  <c r="C268" i="61" s="1"/>
  <c r="D268" i="61" s="1"/>
  <c r="B267" i="61"/>
  <c r="C267" i="61" s="1"/>
  <c r="D267" i="61" s="1"/>
  <c r="B266" i="61"/>
  <c r="C266" i="61" s="1"/>
  <c r="D266" i="61" s="1"/>
  <c r="B265" i="61"/>
  <c r="C265" i="61" s="1"/>
  <c r="D265" i="61" s="1"/>
  <c r="B264" i="61"/>
  <c r="C264" i="61" s="1"/>
  <c r="D264" i="61" s="1"/>
  <c r="B263" i="61"/>
  <c r="C263" i="61" s="1"/>
  <c r="D263" i="61" s="1"/>
  <c r="B262" i="61"/>
  <c r="C262" i="61" s="1"/>
  <c r="D262" i="61" s="1"/>
  <c r="B261" i="61"/>
  <c r="C261" i="61" s="1"/>
  <c r="D261" i="61" s="1"/>
  <c r="B260" i="61"/>
  <c r="C260" i="61" s="1"/>
  <c r="D260" i="61" s="1"/>
  <c r="B259" i="61"/>
  <c r="C259" i="61" s="1"/>
  <c r="D259" i="61" s="1"/>
  <c r="B258" i="61"/>
  <c r="C258" i="61" s="1"/>
  <c r="D258" i="61" s="1"/>
  <c r="B257" i="61"/>
  <c r="C257" i="61" s="1"/>
  <c r="D257" i="61" s="1"/>
  <c r="B256" i="61"/>
  <c r="C256" i="61" s="1"/>
  <c r="D256" i="61" s="1"/>
  <c r="B255" i="61"/>
  <c r="C255" i="61" s="1"/>
  <c r="D255" i="61" s="1"/>
  <c r="B254" i="61"/>
  <c r="C254" i="61" s="1"/>
  <c r="D254" i="61" s="1"/>
  <c r="B253" i="61"/>
  <c r="C253" i="61" s="1"/>
  <c r="D253" i="61" s="1"/>
  <c r="B252" i="61"/>
  <c r="C252" i="61" s="1"/>
  <c r="D252" i="61" s="1"/>
  <c r="B251" i="61"/>
  <c r="C251" i="61" s="1"/>
  <c r="D251" i="61" s="1"/>
  <c r="B250" i="61"/>
  <c r="C250" i="61" s="1"/>
  <c r="D250" i="61" s="1"/>
  <c r="B249" i="61"/>
  <c r="C249" i="61" s="1"/>
  <c r="D249" i="61" s="1"/>
  <c r="B248" i="61"/>
  <c r="C248" i="61" s="1"/>
  <c r="D248" i="61" s="1"/>
  <c r="B247" i="61"/>
  <c r="C247" i="61" s="1"/>
  <c r="D247" i="61" s="1"/>
  <c r="B246" i="61"/>
  <c r="C246" i="61" s="1"/>
  <c r="D246" i="61" s="1"/>
  <c r="B245" i="61"/>
  <c r="C245" i="61" s="1"/>
  <c r="D245" i="61" s="1"/>
  <c r="B244" i="61"/>
  <c r="C244" i="61" s="1"/>
  <c r="D244" i="61" s="1"/>
  <c r="B243" i="61"/>
  <c r="C243" i="61" s="1"/>
  <c r="D243" i="61" s="1"/>
  <c r="B242" i="61"/>
  <c r="C242" i="61" s="1"/>
  <c r="D242" i="61" s="1"/>
  <c r="B241" i="61"/>
  <c r="C241" i="61" s="1"/>
  <c r="D241" i="61" s="1"/>
  <c r="B240" i="61"/>
  <c r="C240" i="61" s="1"/>
  <c r="D240" i="61" s="1"/>
  <c r="B239" i="61"/>
  <c r="C239" i="61" s="1"/>
  <c r="D239" i="61" s="1"/>
  <c r="B238" i="61"/>
  <c r="C238" i="61" s="1"/>
  <c r="D238" i="61" s="1"/>
  <c r="B237" i="61"/>
  <c r="C237" i="61" s="1"/>
  <c r="D237" i="61" s="1"/>
  <c r="B236" i="61"/>
  <c r="C236" i="61" s="1"/>
  <c r="D236" i="61" s="1"/>
  <c r="B235" i="61"/>
  <c r="C235" i="61" s="1"/>
  <c r="D235" i="61" s="1"/>
  <c r="B234" i="61"/>
  <c r="C234" i="61" s="1"/>
  <c r="D234" i="61" s="1"/>
  <c r="B233" i="61"/>
  <c r="C233" i="61" s="1"/>
  <c r="D233" i="61" s="1"/>
  <c r="B232" i="61"/>
  <c r="C232" i="61" s="1"/>
  <c r="D232" i="61" s="1"/>
  <c r="B231" i="61"/>
  <c r="C231" i="61" s="1"/>
  <c r="D231" i="61" s="1"/>
  <c r="B230" i="61"/>
  <c r="C230" i="61" s="1"/>
  <c r="D230" i="61" s="1"/>
  <c r="B229" i="61"/>
  <c r="C229" i="61" s="1"/>
  <c r="D229" i="61" s="1"/>
  <c r="B228" i="61"/>
  <c r="C228" i="61" s="1"/>
  <c r="D228" i="61" s="1"/>
  <c r="B227" i="61"/>
  <c r="C227" i="61" s="1"/>
  <c r="D227" i="61" s="1"/>
  <c r="B226" i="61"/>
  <c r="C226" i="61" s="1"/>
  <c r="D226" i="61" s="1"/>
  <c r="B225" i="61"/>
  <c r="C225" i="61" s="1"/>
  <c r="D225" i="61" s="1"/>
  <c r="B224" i="61"/>
  <c r="C224" i="61" s="1"/>
  <c r="D224" i="61" s="1"/>
  <c r="B223" i="61"/>
  <c r="C223" i="61" s="1"/>
  <c r="D223" i="61" s="1"/>
  <c r="B222" i="61"/>
  <c r="C222" i="61" s="1"/>
  <c r="D222" i="61" s="1"/>
  <c r="B221" i="61"/>
  <c r="C221" i="61" s="1"/>
  <c r="D221" i="61" s="1"/>
  <c r="B220" i="61"/>
  <c r="C220" i="61" s="1"/>
  <c r="D220" i="61" s="1"/>
  <c r="B219" i="61"/>
  <c r="C219" i="61" s="1"/>
  <c r="D219" i="61" s="1"/>
  <c r="B218" i="61"/>
  <c r="C218" i="61" s="1"/>
  <c r="D218" i="61" s="1"/>
  <c r="B217" i="61"/>
  <c r="C217" i="61" s="1"/>
  <c r="D217" i="61" s="1"/>
  <c r="B216" i="61"/>
  <c r="C216" i="61" s="1"/>
  <c r="D216" i="61" s="1"/>
  <c r="B215" i="61"/>
  <c r="C215" i="61" s="1"/>
  <c r="D215" i="61" s="1"/>
  <c r="B214" i="61"/>
  <c r="C214" i="61" s="1"/>
  <c r="D214" i="61" s="1"/>
  <c r="B213" i="61"/>
  <c r="C213" i="61" s="1"/>
  <c r="D213" i="61" s="1"/>
  <c r="B212" i="61"/>
  <c r="C212" i="61" s="1"/>
  <c r="D212" i="61" s="1"/>
  <c r="B211" i="61"/>
  <c r="C211" i="61" s="1"/>
  <c r="D211" i="61" s="1"/>
  <c r="B210" i="61"/>
  <c r="C210" i="61" s="1"/>
  <c r="D210" i="61" s="1"/>
  <c r="B209" i="61"/>
  <c r="C209" i="61" s="1"/>
  <c r="D209" i="61" s="1"/>
  <c r="B208" i="61"/>
  <c r="C208" i="61" s="1"/>
  <c r="D208" i="61" s="1"/>
  <c r="B207" i="61"/>
  <c r="C207" i="61" s="1"/>
  <c r="D207" i="61" s="1"/>
  <c r="B206" i="61"/>
  <c r="C206" i="61" s="1"/>
  <c r="D206" i="61" s="1"/>
  <c r="B205" i="61"/>
  <c r="C205" i="61" s="1"/>
  <c r="D205" i="61" s="1"/>
  <c r="B204" i="61"/>
  <c r="C204" i="61" s="1"/>
  <c r="D204" i="61" s="1"/>
  <c r="B203" i="61"/>
  <c r="C203" i="61" s="1"/>
  <c r="D203" i="61" s="1"/>
  <c r="B202" i="61"/>
  <c r="C202" i="61" s="1"/>
  <c r="D202" i="61" s="1"/>
  <c r="B201" i="61"/>
  <c r="C201" i="61" s="1"/>
  <c r="D201" i="61" s="1"/>
  <c r="B200" i="61"/>
  <c r="C200" i="61" s="1"/>
  <c r="D200" i="61" s="1"/>
  <c r="B199" i="61"/>
  <c r="C199" i="61" s="1"/>
  <c r="D199" i="61" s="1"/>
  <c r="B198" i="61"/>
  <c r="C198" i="61" s="1"/>
  <c r="D198" i="61" s="1"/>
  <c r="B197" i="61"/>
  <c r="C197" i="61" s="1"/>
  <c r="D197" i="61" s="1"/>
  <c r="B196" i="61"/>
  <c r="C196" i="61" s="1"/>
  <c r="D196" i="61" s="1"/>
  <c r="B195" i="61"/>
  <c r="C195" i="61" s="1"/>
  <c r="D195" i="61" s="1"/>
  <c r="B194" i="61"/>
  <c r="C194" i="61" s="1"/>
  <c r="D194" i="61" s="1"/>
  <c r="B193" i="61"/>
  <c r="C193" i="61" s="1"/>
  <c r="D193" i="61" s="1"/>
  <c r="B192" i="61"/>
  <c r="C192" i="61" s="1"/>
  <c r="D192" i="61" s="1"/>
  <c r="B191" i="61"/>
  <c r="C191" i="61" s="1"/>
  <c r="D191" i="61" s="1"/>
  <c r="B190" i="61"/>
  <c r="C190" i="61" s="1"/>
  <c r="D190" i="61" s="1"/>
  <c r="B189" i="61"/>
  <c r="C189" i="61" s="1"/>
  <c r="D189" i="61" s="1"/>
  <c r="B188" i="61"/>
  <c r="C188" i="61" s="1"/>
  <c r="D188" i="61" s="1"/>
  <c r="B187" i="61"/>
  <c r="C187" i="61" s="1"/>
  <c r="D187" i="61" s="1"/>
  <c r="B186" i="61"/>
  <c r="C186" i="61" s="1"/>
  <c r="D186" i="61" s="1"/>
  <c r="B185" i="61"/>
  <c r="C185" i="61" s="1"/>
  <c r="D185" i="61" s="1"/>
  <c r="B184" i="61"/>
  <c r="C184" i="61" s="1"/>
  <c r="D184" i="61" s="1"/>
  <c r="B183" i="61"/>
  <c r="C183" i="61" s="1"/>
  <c r="D183" i="61" s="1"/>
  <c r="B182" i="61"/>
  <c r="C182" i="61" s="1"/>
  <c r="D182" i="61" s="1"/>
  <c r="B181" i="61"/>
  <c r="C181" i="61" s="1"/>
  <c r="D181" i="61" s="1"/>
  <c r="B180" i="61"/>
  <c r="C180" i="61" s="1"/>
  <c r="D180" i="61" s="1"/>
  <c r="B179" i="61"/>
  <c r="C179" i="61" s="1"/>
  <c r="D179" i="61" s="1"/>
  <c r="B178" i="61"/>
  <c r="C178" i="61" s="1"/>
  <c r="D178" i="61" s="1"/>
  <c r="B177" i="61"/>
  <c r="C177" i="61" s="1"/>
  <c r="D177" i="61" s="1"/>
  <c r="B176" i="61"/>
  <c r="C176" i="61" s="1"/>
  <c r="D176" i="61" s="1"/>
  <c r="B175" i="61"/>
  <c r="C175" i="61" s="1"/>
  <c r="D175" i="61" s="1"/>
  <c r="B174" i="61"/>
  <c r="C174" i="61" s="1"/>
  <c r="D174" i="61" s="1"/>
  <c r="B173" i="61"/>
  <c r="C173" i="61" s="1"/>
  <c r="D173" i="61" s="1"/>
  <c r="B172" i="61"/>
  <c r="C172" i="61" s="1"/>
  <c r="D172" i="61" s="1"/>
  <c r="B171" i="61"/>
  <c r="C171" i="61" s="1"/>
  <c r="D171" i="61" s="1"/>
  <c r="B170" i="61"/>
  <c r="C170" i="61" s="1"/>
  <c r="D170" i="61" s="1"/>
  <c r="B169" i="61"/>
  <c r="C169" i="61" s="1"/>
  <c r="D169" i="61" s="1"/>
  <c r="B168" i="61"/>
  <c r="C168" i="61" s="1"/>
  <c r="D168" i="61" s="1"/>
  <c r="B167" i="61"/>
  <c r="C167" i="61" s="1"/>
  <c r="D167" i="61" s="1"/>
  <c r="B166" i="61"/>
  <c r="C166" i="61" s="1"/>
  <c r="D166" i="61" s="1"/>
  <c r="B165" i="61"/>
  <c r="C165" i="61" s="1"/>
  <c r="D165" i="61" s="1"/>
  <c r="B164" i="61"/>
  <c r="C164" i="61" s="1"/>
  <c r="D164" i="61" s="1"/>
  <c r="B163" i="61"/>
  <c r="C163" i="61" s="1"/>
  <c r="D163" i="61" s="1"/>
  <c r="B162" i="61"/>
  <c r="C162" i="61" s="1"/>
  <c r="D162" i="61" s="1"/>
  <c r="B161" i="61"/>
  <c r="C161" i="61" s="1"/>
  <c r="D161" i="61" s="1"/>
  <c r="B160" i="61"/>
  <c r="C160" i="61" s="1"/>
  <c r="D160" i="61" s="1"/>
  <c r="B159" i="61"/>
  <c r="C159" i="61" s="1"/>
  <c r="D159" i="61" s="1"/>
  <c r="B158" i="61"/>
  <c r="C158" i="61" s="1"/>
  <c r="D158" i="61" s="1"/>
  <c r="B157" i="61"/>
  <c r="C157" i="61" s="1"/>
  <c r="D157" i="61" s="1"/>
  <c r="B156" i="61"/>
  <c r="C156" i="61" s="1"/>
  <c r="D156" i="61" s="1"/>
  <c r="B155" i="61"/>
  <c r="C155" i="61" s="1"/>
  <c r="D155" i="61" s="1"/>
  <c r="B154" i="61"/>
  <c r="C154" i="61" s="1"/>
  <c r="D154" i="61" s="1"/>
  <c r="B153" i="61"/>
  <c r="C153" i="61" s="1"/>
  <c r="D153" i="61" s="1"/>
  <c r="B152" i="61"/>
  <c r="C152" i="61" s="1"/>
  <c r="D152" i="61" s="1"/>
  <c r="B151" i="61"/>
  <c r="C151" i="61" s="1"/>
  <c r="D151" i="61" s="1"/>
  <c r="B150" i="61"/>
  <c r="C150" i="61" s="1"/>
  <c r="D150" i="61" s="1"/>
  <c r="B149" i="61"/>
  <c r="C149" i="61" s="1"/>
  <c r="D149" i="61" s="1"/>
  <c r="B148" i="61"/>
  <c r="C148" i="61" s="1"/>
  <c r="D148" i="61" s="1"/>
  <c r="B147" i="61"/>
  <c r="C147" i="61" s="1"/>
  <c r="D147" i="61" s="1"/>
  <c r="B146" i="61"/>
  <c r="C146" i="61" s="1"/>
  <c r="D146" i="61" s="1"/>
  <c r="B145" i="61"/>
  <c r="C145" i="61" s="1"/>
  <c r="D145" i="61" s="1"/>
  <c r="B144" i="61"/>
  <c r="C144" i="61" s="1"/>
  <c r="D144" i="61" s="1"/>
  <c r="B143" i="61"/>
  <c r="C143" i="61" s="1"/>
  <c r="D143" i="61" s="1"/>
  <c r="B142" i="61"/>
  <c r="C142" i="61" s="1"/>
  <c r="D142" i="61" s="1"/>
  <c r="B141" i="61"/>
  <c r="C141" i="61" s="1"/>
  <c r="D141" i="61" s="1"/>
  <c r="B140" i="61"/>
  <c r="C140" i="61" s="1"/>
  <c r="D140" i="61" s="1"/>
  <c r="B139" i="61"/>
  <c r="C139" i="61" s="1"/>
  <c r="D139" i="61" s="1"/>
  <c r="B138" i="61"/>
  <c r="C138" i="61" s="1"/>
  <c r="D138" i="61" s="1"/>
  <c r="B137" i="61"/>
  <c r="C137" i="61" s="1"/>
  <c r="D137" i="61" s="1"/>
  <c r="B136" i="61"/>
  <c r="C136" i="61" s="1"/>
  <c r="D136" i="61" s="1"/>
  <c r="B135" i="61"/>
  <c r="C135" i="61" s="1"/>
  <c r="D135" i="61" s="1"/>
  <c r="B134" i="61"/>
  <c r="C134" i="61" s="1"/>
  <c r="D134" i="61" s="1"/>
  <c r="B133" i="61"/>
  <c r="C133" i="61" s="1"/>
  <c r="D133" i="61" s="1"/>
  <c r="B132" i="61"/>
  <c r="C132" i="61" s="1"/>
  <c r="D132" i="61" s="1"/>
  <c r="B131" i="61"/>
  <c r="C131" i="61" s="1"/>
  <c r="D131" i="61" s="1"/>
  <c r="B130" i="61"/>
  <c r="C130" i="61" s="1"/>
  <c r="D130" i="61" s="1"/>
  <c r="B129" i="61"/>
  <c r="C129" i="61" s="1"/>
  <c r="D129" i="61" s="1"/>
  <c r="B128" i="61"/>
  <c r="C128" i="61" s="1"/>
  <c r="D128" i="61" s="1"/>
  <c r="B127" i="61"/>
  <c r="C127" i="61" s="1"/>
  <c r="D127" i="61" s="1"/>
  <c r="B126" i="61"/>
  <c r="C126" i="61" s="1"/>
  <c r="D126" i="61" s="1"/>
  <c r="B125" i="61"/>
  <c r="C125" i="61" s="1"/>
  <c r="D125" i="61" s="1"/>
  <c r="B124" i="61"/>
  <c r="C124" i="61" s="1"/>
  <c r="D124" i="61" s="1"/>
  <c r="B123" i="61"/>
  <c r="C123" i="61" s="1"/>
  <c r="D123" i="61" s="1"/>
  <c r="B122" i="61"/>
  <c r="C122" i="61" s="1"/>
  <c r="D122" i="61" s="1"/>
  <c r="B121" i="61"/>
  <c r="C121" i="61" s="1"/>
  <c r="D121" i="61" s="1"/>
  <c r="B120" i="61"/>
  <c r="C120" i="61" s="1"/>
  <c r="D120" i="61" s="1"/>
  <c r="B119" i="61"/>
  <c r="C119" i="61" s="1"/>
  <c r="D119" i="61" s="1"/>
  <c r="B118" i="61"/>
  <c r="C118" i="61" s="1"/>
  <c r="D118" i="61" s="1"/>
  <c r="B117" i="61"/>
  <c r="C117" i="61" s="1"/>
  <c r="D117" i="61" s="1"/>
  <c r="B116" i="61"/>
  <c r="C116" i="61" s="1"/>
  <c r="D116" i="61" s="1"/>
  <c r="B115" i="61"/>
  <c r="C115" i="61" s="1"/>
  <c r="D115" i="61" s="1"/>
  <c r="B114" i="61"/>
  <c r="C114" i="61" s="1"/>
  <c r="D114" i="61" s="1"/>
  <c r="B113" i="61"/>
  <c r="C113" i="61" s="1"/>
  <c r="D113" i="61" s="1"/>
  <c r="B112" i="61"/>
  <c r="C112" i="61" s="1"/>
  <c r="D112" i="61" s="1"/>
  <c r="B111" i="61"/>
  <c r="C111" i="61" s="1"/>
  <c r="D111" i="61" s="1"/>
  <c r="B110" i="61"/>
  <c r="C110" i="61" s="1"/>
  <c r="D110" i="61" s="1"/>
  <c r="B109" i="61"/>
  <c r="C109" i="61" s="1"/>
  <c r="D109" i="61" s="1"/>
  <c r="B108" i="61"/>
  <c r="C108" i="61" s="1"/>
  <c r="D108" i="61" s="1"/>
  <c r="B107" i="61"/>
  <c r="C107" i="61" s="1"/>
  <c r="D107" i="61" s="1"/>
  <c r="B106" i="61"/>
  <c r="C106" i="61" s="1"/>
  <c r="D106" i="61" s="1"/>
  <c r="B105" i="61"/>
  <c r="C105" i="61" s="1"/>
  <c r="D105" i="61" s="1"/>
  <c r="B104" i="61"/>
  <c r="C104" i="61" s="1"/>
  <c r="D104" i="61" s="1"/>
  <c r="B103" i="61"/>
  <c r="C103" i="61" s="1"/>
  <c r="D103" i="61" s="1"/>
  <c r="B102" i="61"/>
  <c r="C102" i="61" s="1"/>
  <c r="D102" i="61" s="1"/>
  <c r="B101" i="61"/>
  <c r="C101" i="61" s="1"/>
  <c r="D101" i="61" s="1"/>
  <c r="B100" i="61"/>
  <c r="C100" i="61" s="1"/>
  <c r="D100" i="61" s="1"/>
  <c r="B99" i="61"/>
  <c r="C99" i="61" s="1"/>
  <c r="D99" i="61" s="1"/>
  <c r="B98" i="61"/>
  <c r="C98" i="61" s="1"/>
  <c r="D98" i="61" s="1"/>
  <c r="B97" i="61"/>
  <c r="C97" i="61" s="1"/>
  <c r="D97" i="61" s="1"/>
  <c r="B96" i="61"/>
  <c r="C96" i="61" s="1"/>
  <c r="D96" i="61" s="1"/>
  <c r="B95" i="61"/>
  <c r="C95" i="61" s="1"/>
  <c r="D95" i="61" s="1"/>
  <c r="B94" i="61"/>
  <c r="C94" i="61" s="1"/>
  <c r="D94" i="61" s="1"/>
  <c r="B93" i="61"/>
  <c r="C93" i="61" s="1"/>
  <c r="D93" i="61" s="1"/>
  <c r="B92" i="61"/>
  <c r="C92" i="61" s="1"/>
  <c r="D92" i="61" s="1"/>
  <c r="B91" i="61"/>
  <c r="C91" i="61" s="1"/>
  <c r="D91" i="61" s="1"/>
  <c r="B90" i="61"/>
  <c r="C90" i="61" s="1"/>
  <c r="D90" i="61" s="1"/>
  <c r="C89" i="61"/>
  <c r="D89" i="61" s="1"/>
  <c r="C88" i="61"/>
  <c r="D88" i="61" s="1"/>
  <c r="C87" i="61"/>
  <c r="D87" i="61" s="1"/>
  <c r="C86" i="61"/>
  <c r="D86" i="61" s="1"/>
  <c r="C85" i="61"/>
  <c r="D85" i="61" s="1"/>
  <c r="C84" i="61"/>
  <c r="D84" i="61" s="1"/>
  <c r="C83" i="61"/>
  <c r="D83" i="61" s="1"/>
  <c r="C82" i="61"/>
  <c r="D82" i="61" s="1"/>
  <c r="C81" i="61"/>
  <c r="D81" i="61" s="1"/>
  <c r="C80" i="61"/>
  <c r="D80" i="61" s="1"/>
  <c r="C79" i="61"/>
  <c r="D79" i="61" s="1"/>
  <c r="C78" i="61"/>
  <c r="D78" i="61" s="1"/>
  <c r="C77" i="61"/>
  <c r="D77" i="61" s="1"/>
  <c r="C76" i="61"/>
  <c r="D76" i="61" s="1"/>
  <c r="C75" i="61"/>
  <c r="D75" i="61" s="1"/>
  <c r="C74" i="61"/>
  <c r="D74" i="61" s="1"/>
  <c r="C73" i="61"/>
  <c r="D73" i="61" s="1"/>
  <c r="C72" i="61"/>
  <c r="D72" i="61" s="1"/>
  <c r="C71" i="61"/>
  <c r="D71" i="61" s="1"/>
  <c r="C70" i="61"/>
  <c r="D70" i="61" s="1"/>
  <c r="C69" i="61"/>
  <c r="D69" i="61" s="1"/>
  <c r="C68" i="61"/>
  <c r="D68" i="61" s="1"/>
  <c r="C67" i="61"/>
  <c r="D67" i="61" s="1"/>
  <c r="C66" i="61"/>
  <c r="D66" i="61" s="1"/>
  <c r="C65" i="61"/>
  <c r="D65" i="61" s="1"/>
  <c r="C64" i="61"/>
  <c r="D64" i="61" s="1"/>
  <c r="C63" i="61"/>
  <c r="D63" i="61" s="1"/>
  <c r="C62" i="61"/>
  <c r="D62" i="61" s="1"/>
  <c r="C61" i="61"/>
  <c r="D61" i="61" s="1"/>
  <c r="C60" i="61"/>
  <c r="D60" i="61" s="1"/>
  <c r="C59" i="61"/>
  <c r="D59" i="61" s="1"/>
  <c r="C58" i="61"/>
  <c r="D58" i="61" s="1"/>
  <c r="C57" i="61"/>
  <c r="D57" i="61" s="1"/>
  <c r="C56" i="61"/>
  <c r="D56" i="61" s="1"/>
  <c r="C55" i="61"/>
  <c r="D55" i="61" s="1"/>
  <c r="C54" i="61"/>
  <c r="D54" i="61" s="1"/>
  <c r="C53" i="61"/>
  <c r="D53" i="61" s="1"/>
  <c r="C52" i="61"/>
  <c r="D52" i="61" s="1"/>
  <c r="C51" i="61"/>
  <c r="D51" i="61" s="1"/>
  <c r="C50" i="61"/>
  <c r="D50" i="61" s="1"/>
  <c r="C49" i="61"/>
  <c r="D49" i="61" s="1"/>
  <c r="C48" i="61"/>
  <c r="D48" i="61" s="1"/>
  <c r="C47" i="61"/>
  <c r="D47" i="61" s="1"/>
  <c r="C46" i="61"/>
  <c r="D46" i="61" s="1"/>
  <c r="C45" i="61"/>
  <c r="D45" i="61" s="1"/>
  <c r="C44" i="61"/>
  <c r="D44" i="61" s="1"/>
  <c r="C43" i="61"/>
  <c r="D43" i="61" s="1"/>
  <c r="C42" i="61"/>
  <c r="D42" i="61" s="1"/>
  <c r="C41" i="61"/>
  <c r="D41" i="61" s="1"/>
  <c r="C40" i="61"/>
  <c r="D40" i="61" s="1"/>
  <c r="C39" i="61"/>
  <c r="D39" i="61" s="1"/>
  <c r="C38" i="61"/>
  <c r="D38" i="61" s="1"/>
  <c r="C37" i="61"/>
  <c r="D37" i="61" s="1"/>
  <c r="C36" i="61"/>
  <c r="D36" i="61" s="1"/>
  <c r="C35" i="61"/>
  <c r="D35" i="61" s="1"/>
  <c r="C34" i="61"/>
  <c r="D34" i="61" s="1"/>
  <c r="C33" i="61"/>
  <c r="D33" i="61" s="1"/>
  <c r="C32" i="61"/>
  <c r="D32" i="61" s="1"/>
  <c r="C31" i="61"/>
  <c r="D31" i="61" s="1"/>
  <c r="C30" i="61"/>
  <c r="D30" i="61" s="1"/>
  <c r="C29" i="61"/>
  <c r="D29" i="61" s="1"/>
  <c r="C28" i="61"/>
  <c r="D28" i="61" s="1"/>
  <c r="C27" i="61"/>
  <c r="D27" i="61" s="1"/>
  <c r="C26" i="61"/>
  <c r="D26" i="61" s="1"/>
  <c r="C25" i="61"/>
  <c r="D25" i="61" s="1"/>
  <c r="C24" i="61"/>
  <c r="D24" i="61" s="1"/>
  <c r="C23" i="61"/>
  <c r="D23" i="61" s="1"/>
  <c r="C22" i="61"/>
  <c r="D22" i="61" s="1"/>
  <c r="C21" i="61"/>
  <c r="D21" i="61" s="1"/>
  <c r="C20" i="61"/>
  <c r="D20" i="61" s="1"/>
  <c r="C19" i="61"/>
  <c r="D19" i="61" s="1"/>
  <c r="C18" i="61"/>
  <c r="D18" i="61" s="1"/>
  <c r="C17" i="61"/>
  <c r="D17" i="61" s="1"/>
  <c r="C16" i="61"/>
  <c r="D16" i="61" s="1"/>
  <c r="C15" i="61"/>
  <c r="D15" i="61" s="1"/>
  <c r="C14" i="61"/>
  <c r="D14" i="61" s="1"/>
  <c r="C13" i="61"/>
  <c r="D13" i="61" s="1"/>
  <c r="C12" i="61"/>
  <c r="D12" i="61" s="1"/>
  <c r="C11" i="61"/>
  <c r="D11" i="61" s="1"/>
  <c r="C9" i="61"/>
  <c r="D9" i="61" s="1"/>
  <c r="C7" i="61"/>
  <c r="D7" i="61" s="1"/>
  <c r="C6" i="61"/>
  <c r="D6" i="61" s="1"/>
  <c r="C5" i="61"/>
  <c r="D5" i="61" s="1"/>
  <c r="C4" i="61"/>
  <c r="D4" i="61" s="1"/>
  <c r="B601" i="61"/>
  <c r="B602" i="61"/>
  <c r="B603" i="61"/>
  <c r="B604" i="61"/>
  <c r="B605" i="61"/>
  <c r="B606" i="61"/>
  <c r="B607" i="61"/>
  <c r="B608" i="61"/>
  <c r="B609" i="61"/>
  <c r="B610" i="61"/>
  <c r="B611" i="61"/>
  <c r="B612" i="61"/>
  <c r="B613" i="61"/>
  <c r="B614" i="61"/>
  <c r="B615" i="61"/>
  <c r="B616" i="61"/>
  <c r="B617" i="61"/>
  <c r="B618" i="61"/>
  <c r="B619" i="61"/>
  <c r="B620" i="61"/>
  <c r="B621" i="61"/>
  <c r="B622" i="61"/>
  <c r="B623" i="61"/>
  <c r="B624" i="61"/>
  <c r="B625" i="61"/>
  <c r="B626" i="61"/>
  <c r="B627" i="61"/>
  <c r="B628" i="61"/>
  <c r="B629" i="61"/>
  <c r="B630" i="61"/>
  <c r="B631" i="61"/>
  <c r="B632" i="61"/>
  <c r="B633" i="61"/>
  <c r="B634" i="61"/>
  <c r="B635" i="61"/>
  <c r="B636" i="61"/>
  <c r="B637" i="61"/>
  <c r="B638" i="61"/>
  <c r="B639" i="61"/>
  <c r="B640" i="61"/>
  <c r="B641" i="61"/>
  <c r="B642" i="61"/>
  <c r="B643" i="61"/>
  <c r="B644" i="61"/>
  <c r="B645" i="61"/>
  <c r="B646" i="61"/>
  <c r="B647" i="61"/>
  <c r="B648" i="61"/>
  <c r="B649" i="61"/>
  <c r="B650" i="61"/>
  <c r="B651" i="61"/>
  <c r="B652" i="61"/>
  <c r="B653" i="61"/>
  <c r="B654" i="61"/>
  <c r="B655" i="61"/>
  <c r="B656" i="61"/>
  <c r="B657" i="61"/>
  <c r="B658" i="61"/>
  <c r="B659" i="61"/>
  <c r="B660" i="61"/>
  <c r="B661" i="61"/>
  <c r="B3" i="61"/>
  <c r="C3" i="61" s="1"/>
  <c r="D3" i="61" s="1"/>
  <c r="J3" i="62" l="1"/>
  <c r="K3" i="62" s="1"/>
  <c r="K310" i="62"/>
  <c r="J302" i="62"/>
  <c r="K302" i="62" s="1"/>
  <c r="J306" i="62"/>
  <c r="K306" i="62" s="1"/>
  <c r="J314" i="62"/>
  <c r="K314" i="62" s="1"/>
  <c r="J317" i="62"/>
  <c r="K317" i="62" s="1"/>
  <c r="J309" i="62"/>
  <c r="K309" i="62" s="1"/>
  <c r="J313" i="62"/>
  <c r="K313" i="62" s="1"/>
  <c r="J305" i="62"/>
  <c r="K305" i="62" s="1"/>
  <c r="J316" i="62"/>
  <c r="K316" i="62" s="1"/>
  <c r="J312" i="62"/>
  <c r="K312" i="62" s="1"/>
  <c r="J308" i="62"/>
  <c r="K308" i="62" s="1"/>
  <c r="J304" i="62"/>
  <c r="K304" i="62" s="1"/>
  <c r="J315" i="62"/>
  <c r="K315" i="62" s="1"/>
  <c r="J311" i="62"/>
  <c r="K311" i="62" s="1"/>
  <c r="J307" i="62"/>
  <c r="K307" i="62" s="1"/>
  <c r="J303" i="62"/>
  <c r="K303" i="62" s="1"/>
  <c r="C5" i="58" l="1"/>
  <c r="Q5" i="58"/>
  <c r="B5" i="58"/>
  <c r="Q5" i="55"/>
  <c r="C5" i="55"/>
  <c r="B5" i="55"/>
  <c r="C5" i="53"/>
  <c r="Q5" i="53"/>
  <c r="B5" i="53"/>
  <c r="C5" i="50"/>
  <c r="Q5" i="50"/>
  <c r="B5" i="50"/>
  <c r="AD23" i="44"/>
  <c r="AD15" i="44"/>
  <c r="AD18" i="44"/>
  <c r="AD53" i="44"/>
  <c r="AD45" i="44"/>
  <c r="AD44" i="44"/>
  <c r="AD42" i="44"/>
  <c r="AD32" i="44"/>
  <c r="AD30" i="44"/>
  <c r="AD22" i="44"/>
  <c r="AD21" i="44"/>
  <c r="AD19" i="44"/>
  <c r="AD17" i="44"/>
  <c r="AD16" i="44"/>
  <c r="AD35" i="44" l="1"/>
  <c r="AD31" i="44"/>
  <c r="AD33" i="44"/>
  <c r="AB3" i="44" l="1"/>
  <c r="H17" i="68"/>
  <c r="AL219" i="44"/>
  <c r="AA5" i="44" l="1"/>
</calcChain>
</file>

<file path=xl/sharedStrings.xml><?xml version="1.0" encoding="utf-8"?>
<sst xmlns="http://schemas.openxmlformats.org/spreadsheetml/2006/main" count="1351" uniqueCount="840">
  <si>
    <t>ALLENTOWN</t>
  </si>
  <si>
    <t>LIRS</t>
  </si>
  <si>
    <t>CARLISLE</t>
  </si>
  <si>
    <t>USCCB</t>
  </si>
  <si>
    <t>ERIE</t>
  </si>
  <si>
    <t>USCRI</t>
  </si>
  <si>
    <t>HARRISBURG</t>
  </si>
  <si>
    <t>KINGSTON</t>
  </si>
  <si>
    <t>LANCASTER</t>
  </si>
  <si>
    <t>MECHANICSBURG</t>
  </si>
  <si>
    <t>PHILADELPHIA</t>
  </si>
  <si>
    <t>HIAS</t>
  </si>
  <si>
    <t>PITTSBURGH</t>
  </si>
  <si>
    <t>ECDC</t>
  </si>
  <si>
    <t>ROSLYN</t>
  </si>
  <si>
    <t>SCRANTON</t>
  </si>
  <si>
    <t>WARMINSTER</t>
  </si>
  <si>
    <t>REGION 1</t>
  </si>
  <si>
    <t>ALLEGHENY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</si>
  <si>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</si>
  <si>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</si>
  <si>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</si>
  <si>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</si>
  <si>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</si>
  <si>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</si>
  <si>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</si>
  <si>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</si>
  <si>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</si>
  <si>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</si>
  <si>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</si>
  <si>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</si>
  <si>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INDIANA</t>
  </si>
  <si>
    <t>REGION 2</t>
  </si>
  <si>
    <t>ADAMS</t>
  </si>
  <si>
    <t>DAUPHIN</t>
  </si>
  <si>
    <t>CENTRE</t>
  </si>
  <si>
    <t>CUMBERLAND</t>
  </si>
  <si>
    <t>FRANKLIN</t>
  </si>
  <si>
    <t>LEBANON</t>
  </si>
  <si>
    <t>YORK</t>
  </si>
  <si>
    <t>TOTAL</t>
  </si>
  <si>
    <t>REGION 3</t>
  </si>
  <si>
    <t>BERKS</t>
  </si>
  <si>
    <t>BUCKS</t>
  </si>
  <si>
    <t>CHESTER</t>
  </si>
  <si>
    <t>DELAWARE</t>
  </si>
  <si>
    <t>MONTGOMERY</t>
  </si>
  <si>
    <t>REGION 4</t>
  </si>
  <si>
    <t>LACKAWANNA</t>
  </si>
  <si>
    <t>LEHIGH</t>
  </si>
  <si>
    <t>LYCOMING</t>
  </si>
  <si>
    <t>LUZERNE</t>
  </si>
  <si>
    <t>REGION 5</t>
  </si>
  <si>
    <t>GRAND TOTAL</t>
  </si>
  <si>
    <t>REGION 5 - ERIE</t>
  </si>
  <si>
    <t>REGION 1 - PITTSBURGH</t>
  </si>
  <si>
    <t>REGION 2 - HARRISBURG - LANCASTER</t>
  </si>
  <si>
    <t>REGION 3 - PHILADELPHIA</t>
  </si>
  <si>
    <t>REGION 4 - ALLENTOWN - SCRANTON</t>
  </si>
  <si>
    <t>CWS</t>
  </si>
  <si>
    <t>LEETSDALE</t>
  </si>
  <si>
    <t>SEWICKLEY</t>
  </si>
  <si>
    <t>CLAIRTON</t>
  </si>
  <si>
    <t>CAMP HILL</t>
  </si>
  <si>
    <t>CHAMBERSBURG</t>
  </si>
  <si>
    <t>ELIZABETHTOWN</t>
  </si>
  <si>
    <t>GETTYSBURG</t>
  </si>
  <si>
    <t>HUMMELSTOWN</t>
  </si>
  <si>
    <t>MIDDLETOWN</t>
  </si>
  <si>
    <t>PALMYRA</t>
  </si>
  <si>
    <t>STATE COLLEGE</t>
  </si>
  <si>
    <t>LITITZ</t>
  </si>
  <si>
    <t>MOUNT JOY</t>
  </si>
  <si>
    <t>EPHRATA</t>
  </si>
  <si>
    <t>BIRDSBORO</t>
  </si>
  <si>
    <t>CONSHOHOCKEN</t>
  </si>
  <si>
    <t>WEST CHESTER</t>
  </si>
  <si>
    <t>AVONDALE</t>
  </si>
  <si>
    <t>BENSALEM</t>
  </si>
  <si>
    <t>CLIFTON HEIGHTS</t>
  </si>
  <si>
    <t>COLLINGDALE</t>
  </si>
  <si>
    <t>DARBY</t>
  </si>
  <si>
    <t>LEVITTOWN</t>
  </si>
  <si>
    <t>TREVOSE</t>
  </si>
  <si>
    <t>WILLOW GROVE</t>
  </si>
  <si>
    <t>TAYLOR</t>
  </si>
  <si>
    <t>WILLIAMSPORT</t>
  </si>
  <si>
    <t>REGION 2 - CENTRAL REGIONS</t>
  </si>
  <si>
    <t>REGION 4 - NORTHEASTERN</t>
  </si>
  <si>
    <t>GIRARD</t>
  </si>
  <si>
    <t>HANOVER TOWNSHIP</t>
  </si>
  <si>
    <t>WINFIELD</t>
  </si>
  <si>
    <t>LANGHORNE</t>
  </si>
  <si>
    <t>UNION</t>
  </si>
  <si>
    <t>DOWNINGTOWN</t>
  </si>
  <si>
    <t>WILKES BARRE</t>
  </si>
  <si>
    <t>EAST MILLSBORO</t>
  </si>
  <si>
    <t>WASHINGTON</t>
  </si>
  <si>
    <t>BOOTHWYN</t>
  </si>
  <si>
    <t>NORWOOD</t>
  </si>
  <si>
    <t>UPPER CHICHESTER</t>
  </si>
  <si>
    <t>NEW CUMBERLAND</t>
  </si>
  <si>
    <t>FEASTERVILLE</t>
  </si>
  <si>
    <t>SHARPSBURG</t>
  </si>
  <si>
    <t>SHIREMANSTOWN</t>
  </si>
  <si>
    <t>ELKINS PARK</t>
  </si>
  <si>
    <t>CASTLE SHANNON</t>
  </si>
  <si>
    <t>EASTON</t>
  </si>
  <si>
    <t>ENOLA</t>
  </si>
  <si>
    <t>NORTHAMPTON</t>
  </si>
  <si>
    <t>BROOMALL</t>
  </si>
  <si>
    <t>CANONSBURG</t>
  </si>
  <si>
    <t>GREENCASTLE</t>
  </si>
  <si>
    <t>COLLEGEVILLE</t>
  </si>
  <si>
    <t>BELLEVUE</t>
  </si>
  <si>
    <t>SWARTHMORE</t>
  </si>
  <si>
    <t>BOALSBURG</t>
  </si>
  <si>
    <t>ETNA</t>
  </si>
  <si>
    <t>MEDIA</t>
  </si>
  <si>
    <t>BRENTWOOD</t>
  </si>
  <si>
    <t>NORRISTOWN</t>
  </si>
  <si>
    <t>LEOLA</t>
  </si>
  <si>
    <t>Nat</t>
  </si>
  <si>
    <t>Arrival Date</t>
  </si>
  <si>
    <t>PA</t>
  </si>
  <si>
    <t>SY</t>
  </si>
  <si>
    <t>WI</t>
  </si>
  <si>
    <t>SO</t>
  </si>
  <si>
    <t>Pittsburgh</t>
  </si>
  <si>
    <t>Country</t>
  </si>
  <si>
    <t>DA</t>
  </si>
  <si>
    <t>AFGHANISTAN</t>
  </si>
  <si>
    <t>AF</t>
  </si>
  <si>
    <t>ARMENIA</t>
  </si>
  <si>
    <t>AM</t>
  </si>
  <si>
    <t>BELARUS</t>
  </si>
  <si>
    <t>BO</t>
  </si>
  <si>
    <t>BURMA</t>
  </si>
  <si>
    <t>BM</t>
  </si>
  <si>
    <t>Harrisburg</t>
  </si>
  <si>
    <t>BHUTAN</t>
  </si>
  <si>
    <t>BT</t>
  </si>
  <si>
    <t>BURUNDI</t>
  </si>
  <si>
    <t>BY</t>
  </si>
  <si>
    <t>CT</t>
  </si>
  <si>
    <t>CHINA</t>
  </si>
  <si>
    <t>CH</t>
  </si>
  <si>
    <t>Lancaster</t>
  </si>
  <si>
    <t>CG</t>
  </si>
  <si>
    <t>CO</t>
  </si>
  <si>
    <t>CONGO</t>
  </si>
  <si>
    <t>CF</t>
  </si>
  <si>
    <t>CUBA</t>
  </si>
  <si>
    <t>CU</t>
  </si>
  <si>
    <t>ET</t>
  </si>
  <si>
    <t>CUBAN ENTRANT</t>
  </si>
  <si>
    <t>CUE</t>
  </si>
  <si>
    <t>ECUADOR</t>
  </si>
  <si>
    <t>EC</t>
  </si>
  <si>
    <t>EGYPT</t>
  </si>
  <si>
    <t>EG</t>
  </si>
  <si>
    <t>Philadelphia</t>
  </si>
  <si>
    <t>ERITREA</t>
  </si>
  <si>
    <t>ER</t>
  </si>
  <si>
    <t>ETHIOPIA</t>
  </si>
  <si>
    <t>FRANCE</t>
  </si>
  <si>
    <t>FR</t>
  </si>
  <si>
    <t>HAITI</t>
  </si>
  <si>
    <t>HA</t>
  </si>
  <si>
    <t>INDIA</t>
  </si>
  <si>
    <t>IN</t>
  </si>
  <si>
    <t>INDONESIA</t>
  </si>
  <si>
    <t>ID</t>
  </si>
  <si>
    <t>IRAN</t>
  </si>
  <si>
    <t>IR</t>
  </si>
  <si>
    <t>IRAQ</t>
  </si>
  <si>
    <t>IZ</t>
  </si>
  <si>
    <t>Allentown</t>
  </si>
  <si>
    <t>IVORY COAST</t>
  </si>
  <si>
    <t>IV</t>
  </si>
  <si>
    <t>JORDAN</t>
  </si>
  <si>
    <t>JO</t>
  </si>
  <si>
    <t>KAZAKHSTAN</t>
  </si>
  <si>
    <t>KZ</t>
  </si>
  <si>
    <t>Scranton</t>
  </si>
  <si>
    <t>KENYA</t>
  </si>
  <si>
    <t>KE</t>
  </si>
  <si>
    <t>LE</t>
  </si>
  <si>
    <t>LIBERIA</t>
  </si>
  <si>
    <t>LI</t>
  </si>
  <si>
    <t>MOLDOVA</t>
  </si>
  <si>
    <t>MD</t>
  </si>
  <si>
    <t>Erie</t>
  </si>
  <si>
    <t>MALI</t>
  </si>
  <si>
    <t>ML</t>
  </si>
  <si>
    <t>MALAYSIA</t>
  </si>
  <si>
    <t>MY</t>
  </si>
  <si>
    <t>NAMIBIA</t>
  </si>
  <si>
    <t>WA</t>
  </si>
  <si>
    <t>NEPAL</t>
  </si>
  <si>
    <t>NP</t>
  </si>
  <si>
    <t>PAKISTAN</t>
  </si>
  <si>
    <t>PK</t>
  </si>
  <si>
    <t>PITCAIRN ISLANDS</t>
  </si>
  <si>
    <t>PN</t>
  </si>
  <si>
    <t>RWANDA</t>
  </si>
  <si>
    <t>RW</t>
  </si>
  <si>
    <t>RUSSIA</t>
  </si>
  <si>
    <t>RS</t>
  </si>
  <si>
    <t>SIERRA LEON</t>
  </si>
  <si>
    <t>SL</t>
  </si>
  <si>
    <t>HU</t>
  </si>
  <si>
    <t>SOMALIA</t>
  </si>
  <si>
    <t>SOUTH SUDAN</t>
  </si>
  <si>
    <t>SS</t>
  </si>
  <si>
    <t>SRI LANKA</t>
  </si>
  <si>
    <t>CE</t>
  </si>
  <si>
    <t>SUDAN</t>
  </si>
  <si>
    <t>SU</t>
  </si>
  <si>
    <t>SYRIA</t>
  </si>
  <si>
    <t>TI</t>
  </si>
  <si>
    <t>TANZANIA</t>
  </si>
  <si>
    <t>TZ</t>
  </si>
  <si>
    <t>THAILAND</t>
  </si>
  <si>
    <t>TH</t>
  </si>
  <si>
    <t>UGANDA</t>
  </si>
  <si>
    <t>UG</t>
  </si>
  <si>
    <t>UKRAINE</t>
  </si>
  <si>
    <t>UP</t>
  </si>
  <si>
    <t>UZBEKISTAN</t>
  </si>
  <si>
    <t>UZ</t>
  </si>
  <si>
    <t>VIETNAM</t>
  </si>
  <si>
    <t>VM</t>
  </si>
  <si>
    <t>ZAMBIA</t>
  </si>
  <si>
    <t>ZA</t>
  </si>
  <si>
    <t>TOTALS</t>
  </si>
  <si>
    <t xml:space="preserve">CWS </t>
  </si>
  <si>
    <t>Region 1 Totals (Regions Tab)</t>
  </si>
  <si>
    <t>Region 2 Totals (Regions Tab)</t>
  </si>
  <si>
    <t>Region 3 Totals (Regions Tab)</t>
  </si>
  <si>
    <t>Region 4 Totals (Regions Tab)</t>
  </si>
  <si>
    <t>Region 5 Totals (Regions Tab)</t>
  </si>
  <si>
    <t>CANONSBURG; HANOVER TOWNSHIP</t>
  </si>
  <si>
    <t>CHAMBERSBURG; GREENCASTLE</t>
  </si>
  <si>
    <t>HARRISBURG; HUMMELSTOWN; MIDDLETOWN</t>
  </si>
  <si>
    <t>LEBANON; PALMYRA</t>
  </si>
  <si>
    <t>BOALSBURG; STATE COLLEGE</t>
  </si>
  <si>
    <t>ELIZABETHTOWN; LANCASTER; LEOLA; LITITZ; MOUNT JOY; EPHRATA</t>
  </si>
  <si>
    <t>WEST CHESTER; AVONDALE; DOWNINGTOWN; CHESTER</t>
  </si>
  <si>
    <t>EASTON; NORTHAMPTON</t>
  </si>
  <si>
    <t>KINGSTON; WILKES BARRE</t>
  </si>
  <si>
    <t>Erie; GIRARD</t>
  </si>
  <si>
    <t>Total</t>
  </si>
  <si>
    <t>SOUTHAMPTON</t>
  </si>
  <si>
    <t>Totals</t>
  </si>
  <si>
    <t>LY</t>
  </si>
  <si>
    <t>ES</t>
  </si>
  <si>
    <t>SPAIN</t>
  </si>
  <si>
    <t>LIBYA</t>
  </si>
  <si>
    <t>HORSHAM</t>
  </si>
  <si>
    <t>GV</t>
  </si>
  <si>
    <t>GUINEA</t>
  </si>
  <si>
    <t>FEASTERVILLE TREVOSE</t>
  </si>
  <si>
    <t>CM</t>
  </si>
  <si>
    <t>BENSALEM; FEASTERVILLE; LANGHORNE; LEVITTOWN; TREVOSE; WARMINSTER; SOUTHAMPTON; FEASTERVILLE TREVOSE</t>
  </si>
  <si>
    <t>MCSHERRYSTOWN</t>
  </si>
  <si>
    <t>BU</t>
  </si>
  <si>
    <t>NI</t>
  </si>
  <si>
    <t>HUNTINGTON VALLEY</t>
  </si>
  <si>
    <t>LO</t>
  </si>
  <si>
    <t>Master List</t>
  </si>
  <si>
    <t>New Arrival Cities</t>
  </si>
  <si>
    <t>Formatting of Program</t>
  </si>
  <si>
    <t>AA</t>
  </si>
  <si>
    <t>Aruba</t>
  </si>
  <si>
    <t>AB</t>
  </si>
  <si>
    <t>Asia</t>
  </si>
  <si>
    <t>AC</t>
  </si>
  <si>
    <t>Antigua and Barbuda</t>
  </si>
  <si>
    <t>Afghanistan</t>
  </si>
  <si>
    <t>AG</t>
  </si>
  <si>
    <t>Algeria</t>
  </si>
  <si>
    <t>AJ</t>
  </si>
  <si>
    <t>Azerbaijan</t>
  </si>
  <si>
    <t>AL</t>
  </si>
  <si>
    <t>Albania</t>
  </si>
  <si>
    <t>Armenia</t>
  </si>
  <si>
    <t>AN</t>
  </si>
  <si>
    <t>Andorra</t>
  </si>
  <si>
    <t>AO</t>
  </si>
  <si>
    <t>Angola</t>
  </si>
  <si>
    <t>AR</t>
  </si>
  <si>
    <t>Argentina</t>
  </si>
  <si>
    <t>AS</t>
  </si>
  <si>
    <t>Australia</t>
  </si>
  <si>
    <t>AT</t>
  </si>
  <si>
    <t>Ashmore and Cartier Islands</t>
  </si>
  <si>
    <t>AU</t>
  </si>
  <si>
    <t>Austria</t>
  </si>
  <si>
    <t>AV</t>
  </si>
  <si>
    <t>Anguilla</t>
  </si>
  <si>
    <t>AY</t>
  </si>
  <si>
    <t>Antarctica</t>
  </si>
  <si>
    <t>BA</t>
  </si>
  <si>
    <t>Bahrain</t>
  </si>
  <si>
    <t>BB</t>
  </si>
  <si>
    <t>Barbados</t>
  </si>
  <si>
    <t>BC</t>
  </si>
  <si>
    <t>Botswana</t>
  </si>
  <si>
    <t>BD</t>
  </si>
  <si>
    <t>Bermuda</t>
  </si>
  <si>
    <t>BE</t>
  </si>
  <si>
    <t>Belgium</t>
  </si>
  <si>
    <t>BF</t>
  </si>
  <si>
    <t>The Bahamas</t>
  </si>
  <si>
    <t>BG</t>
  </si>
  <si>
    <t>Bangladesh</t>
  </si>
  <si>
    <t>BH</t>
  </si>
  <si>
    <t>Belize</t>
  </si>
  <si>
    <t>BK</t>
  </si>
  <si>
    <t>Bosnia-Herzegovina</t>
  </si>
  <si>
    <t>BL</t>
  </si>
  <si>
    <t>Bolivia</t>
  </si>
  <si>
    <t>BN</t>
  </si>
  <si>
    <t>Benin</t>
  </si>
  <si>
    <t>Belarus</t>
  </si>
  <si>
    <t>BP</t>
  </si>
  <si>
    <t>Solomon Islands</t>
  </si>
  <si>
    <t>BR</t>
  </si>
  <si>
    <t>Brazil</t>
  </si>
  <si>
    <t>Bhutan</t>
  </si>
  <si>
    <t>Bulgaria</t>
  </si>
  <si>
    <t>BV</t>
  </si>
  <si>
    <t>Bouvet Island</t>
  </si>
  <si>
    <t>BX</t>
  </si>
  <si>
    <t>Brunei</t>
  </si>
  <si>
    <t>Burundi</t>
  </si>
  <si>
    <t>CA</t>
  </si>
  <si>
    <t>Canada</t>
  </si>
  <si>
    <t>CB</t>
  </si>
  <si>
    <t>Cambodia</t>
  </si>
  <si>
    <t>CD</t>
  </si>
  <si>
    <t>Chad</t>
  </si>
  <si>
    <t>Sri Lanka</t>
  </si>
  <si>
    <t>Republic of the Congo</t>
  </si>
  <si>
    <t>Democratic Republic of the Congo</t>
  </si>
  <si>
    <t>People's Republic of China</t>
  </si>
  <si>
    <t>CI</t>
  </si>
  <si>
    <t>Chile</t>
  </si>
  <si>
    <t>CJ</t>
  </si>
  <si>
    <t>Cayman Islands</t>
  </si>
  <si>
    <t>CK</t>
  </si>
  <si>
    <t>Cocos (Keeling) Islands</t>
  </si>
  <si>
    <t>Cameroun</t>
  </si>
  <si>
    <t>CN</t>
  </si>
  <si>
    <t>Comoros</t>
  </si>
  <si>
    <t>Colombia</t>
  </si>
  <si>
    <t>CQ</t>
  </si>
  <si>
    <t>Northern Mariana Islands</t>
  </si>
  <si>
    <t>CR</t>
  </si>
  <si>
    <t>Coral Sea Islands</t>
  </si>
  <si>
    <t>CS</t>
  </si>
  <si>
    <t>Costa Rica</t>
  </si>
  <si>
    <t>Central African Republic</t>
  </si>
  <si>
    <t>Cuba</t>
  </si>
  <si>
    <t>CV</t>
  </si>
  <si>
    <t>Cape Verde</t>
  </si>
  <si>
    <t>CW</t>
  </si>
  <si>
    <t>Cook Islands</t>
  </si>
  <si>
    <t>CY</t>
  </si>
  <si>
    <t>Cyprus</t>
  </si>
  <si>
    <t>CZ</t>
  </si>
  <si>
    <t>Czech Republic</t>
  </si>
  <si>
    <t>Denmark</t>
  </si>
  <si>
    <t>DJ</t>
  </si>
  <si>
    <t>Djibouti</t>
  </si>
  <si>
    <t>DO</t>
  </si>
  <si>
    <t>Dominica</t>
  </si>
  <si>
    <t>DR</t>
  </si>
  <si>
    <t>Dominican Republic</t>
  </si>
  <si>
    <t>Ecuador</t>
  </si>
  <si>
    <t>EE</t>
  </si>
  <si>
    <t>Europe</t>
  </si>
  <si>
    <t>Egypt</t>
  </si>
  <si>
    <t>EI</t>
  </si>
  <si>
    <t>Ireland</t>
  </si>
  <si>
    <t>EK</t>
  </si>
  <si>
    <t>Equatorial Guinea</t>
  </si>
  <si>
    <t>EN</t>
  </si>
  <si>
    <t>Estonia</t>
  </si>
  <si>
    <t>Eritrea</t>
  </si>
  <si>
    <t>Spain</t>
  </si>
  <si>
    <t>Ethiopia</t>
  </si>
  <si>
    <t>FF</t>
  </si>
  <si>
    <t>Africa</t>
  </si>
  <si>
    <t>FG</t>
  </si>
  <si>
    <t>French Guiana</t>
  </si>
  <si>
    <t>FI</t>
  </si>
  <si>
    <t>Finland</t>
  </si>
  <si>
    <t>FJ</t>
  </si>
  <si>
    <t>Fiji</t>
  </si>
  <si>
    <t>FK</t>
  </si>
  <si>
    <t>Falkland Islands</t>
  </si>
  <si>
    <t>FM</t>
  </si>
  <si>
    <t>Federated States of Micronesia</t>
  </si>
  <si>
    <t>FO</t>
  </si>
  <si>
    <t>Faroe Islands</t>
  </si>
  <si>
    <t>FP</t>
  </si>
  <si>
    <t>French Polynesia</t>
  </si>
  <si>
    <t>France</t>
  </si>
  <si>
    <t>FS</t>
  </si>
  <si>
    <t>French Southern Territories</t>
  </si>
  <si>
    <t>FY</t>
  </si>
  <si>
    <t>Macedonia, The Former Yugoslav Republic of</t>
  </si>
  <si>
    <t>GM</t>
  </si>
  <si>
    <t>The Gambia</t>
  </si>
  <si>
    <t>GA</t>
  </si>
  <si>
    <t>Gabon</t>
  </si>
  <si>
    <t>GC</t>
  </si>
  <si>
    <t>East Germany</t>
  </si>
  <si>
    <t>GE</t>
  </si>
  <si>
    <t>Germany</t>
  </si>
  <si>
    <t>GG</t>
  </si>
  <si>
    <t>Georgia</t>
  </si>
  <si>
    <t>GH</t>
  </si>
  <si>
    <t>Ghana</t>
  </si>
  <si>
    <t>GI</t>
  </si>
  <si>
    <t>Gibraltar</t>
  </si>
  <si>
    <t>GJ</t>
  </si>
  <si>
    <t>Grenada</t>
  </si>
  <si>
    <t>GL</t>
  </si>
  <si>
    <t>Greenland</t>
  </si>
  <si>
    <t>GP</t>
  </si>
  <si>
    <t>Guadeloupe</t>
  </si>
  <si>
    <t>GQ</t>
  </si>
  <si>
    <t>Guam</t>
  </si>
  <si>
    <t>GR</t>
  </si>
  <si>
    <t>Greece</t>
  </si>
  <si>
    <t>GT</t>
  </si>
  <si>
    <t>Guatemala</t>
  </si>
  <si>
    <t>Guinea</t>
  </si>
  <si>
    <t>GY</t>
  </si>
  <si>
    <t>Guyana</t>
  </si>
  <si>
    <t>Haiti</t>
  </si>
  <si>
    <t>HK</t>
  </si>
  <si>
    <t>Hong Kong</t>
  </si>
  <si>
    <t>HM</t>
  </si>
  <si>
    <t>Heard and McDonald Islands</t>
  </si>
  <si>
    <t>HO</t>
  </si>
  <si>
    <t>Honduras</t>
  </si>
  <si>
    <t>HQ</t>
  </si>
  <si>
    <t>Howland Island</t>
  </si>
  <si>
    <t>HR</t>
  </si>
  <si>
    <t>Croatia</t>
  </si>
  <si>
    <t>Hungary</t>
  </si>
  <si>
    <t>IC</t>
  </si>
  <si>
    <t>Iceland</t>
  </si>
  <si>
    <t>Indonesia</t>
  </si>
  <si>
    <t>India</t>
  </si>
  <si>
    <t>IO</t>
  </si>
  <si>
    <t>British Indian Ocean Territory</t>
  </si>
  <si>
    <t>IQ</t>
  </si>
  <si>
    <t>U.S. Minor Outlying Islands</t>
  </si>
  <si>
    <t>Iran</t>
  </si>
  <si>
    <t>IS</t>
  </si>
  <si>
    <t>Israel</t>
  </si>
  <si>
    <t>IT</t>
  </si>
  <si>
    <t>Italy</t>
  </si>
  <si>
    <t>Côte d'Ivoire</t>
  </si>
  <si>
    <t>Iraq</t>
  </si>
  <si>
    <t>JA</t>
  </si>
  <si>
    <t>Japan</t>
  </si>
  <si>
    <t>JM</t>
  </si>
  <si>
    <t>Jamaica</t>
  </si>
  <si>
    <t>JN</t>
  </si>
  <si>
    <t>Jan Mayen Island</t>
  </si>
  <si>
    <t>Jordan</t>
  </si>
  <si>
    <t>JQ</t>
  </si>
  <si>
    <t>Johnston Atoll</t>
  </si>
  <si>
    <t>Kenya</t>
  </si>
  <si>
    <t>KG</t>
  </si>
  <si>
    <t>Kyrgyzstan</t>
  </si>
  <si>
    <t>KN</t>
  </si>
  <si>
    <t>Democratic People's Republic of Korea</t>
  </si>
  <si>
    <t>KR</t>
  </si>
  <si>
    <t>Kiribati</t>
  </si>
  <si>
    <t>KS</t>
  </si>
  <si>
    <t>Republic of Korea</t>
  </si>
  <si>
    <t>KT</t>
  </si>
  <si>
    <t>Christmas Island</t>
  </si>
  <si>
    <t>KU</t>
  </si>
  <si>
    <t>Kuwait</t>
  </si>
  <si>
    <t>Kazakhstan</t>
  </si>
  <si>
    <t>LA</t>
  </si>
  <si>
    <t>Laos</t>
  </si>
  <si>
    <t>Lebanon</t>
  </si>
  <si>
    <t>LG</t>
  </si>
  <si>
    <t>Latvia</t>
  </si>
  <si>
    <t>LH</t>
  </si>
  <si>
    <t>Lithuania</t>
  </si>
  <si>
    <t>Liberia</t>
  </si>
  <si>
    <t>Slovakia</t>
  </si>
  <si>
    <t>LS</t>
  </si>
  <si>
    <t>Liechtenstein</t>
  </si>
  <si>
    <t>LT</t>
  </si>
  <si>
    <t>Lesotho</t>
  </si>
  <si>
    <t>LU</t>
  </si>
  <si>
    <t>Luxembourg</t>
  </si>
  <si>
    <t>Libya</t>
  </si>
  <si>
    <t>MA</t>
  </si>
  <si>
    <t>Madagascar</t>
  </si>
  <si>
    <t>MB</t>
  </si>
  <si>
    <t>Martinique</t>
  </si>
  <si>
    <t>MC</t>
  </si>
  <si>
    <t>Macau</t>
  </si>
  <si>
    <t>Republic of Moldova</t>
  </si>
  <si>
    <t>ME</t>
  </si>
  <si>
    <t>Montenegro</t>
  </si>
  <si>
    <t>MG</t>
  </si>
  <si>
    <t>Mongolia</t>
  </si>
  <si>
    <t>MH</t>
  </si>
  <si>
    <t>Montserrat</t>
  </si>
  <si>
    <t>MI</t>
  </si>
  <si>
    <t>Malawi</t>
  </si>
  <si>
    <t>Mali</t>
  </si>
  <si>
    <t>MN</t>
  </si>
  <si>
    <t>Monaco</t>
  </si>
  <si>
    <t>MO</t>
  </si>
  <si>
    <t>Morocco</t>
  </si>
  <si>
    <t>MP</t>
  </si>
  <si>
    <t>Mauritius</t>
  </si>
  <si>
    <t>MR</t>
  </si>
  <si>
    <t>Mauritania</t>
  </si>
  <si>
    <t>MT</t>
  </si>
  <si>
    <t>Malta</t>
  </si>
  <si>
    <t>MU</t>
  </si>
  <si>
    <t>Oman</t>
  </si>
  <si>
    <t>MV</t>
  </si>
  <si>
    <t>The Maldives</t>
  </si>
  <si>
    <t>MX</t>
  </si>
  <si>
    <t>Mexico</t>
  </si>
  <si>
    <t>Malaysia</t>
  </si>
  <si>
    <t>MZ</t>
  </si>
  <si>
    <t>Mozambique</t>
  </si>
  <si>
    <t>NA</t>
  </si>
  <si>
    <t>Netherlands Antilles</t>
  </si>
  <si>
    <t>NC</t>
  </si>
  <si>
    <t>New Caledonia</t>
  </si>
  <si>
    <t>NE</t>
  </si>
  <si>
    <t>Niue</t>
  </si>
  <si>
    <t>NF</t>
  </si>
  <si>
    <t>Norfolk Island</t>
  </si>
  <si>
    <t>NG</t>
  </si>
  <si>
    <t>Niger</t>
  </si>
  <si>
    <t>NH</t>
  </si>
  <si>
    <t>Vanuatu</t>
  </si>
  <si>
    <t>Nigeria</t>
  </si>
  <si>
    <t>NL</t>
  </si>
  <si>
    <t>Netherlands</t>
  </si>
  <si>
    <t>NN</t>
  </si>
  <si>
    <t>North America</t>
  </si>
  <si>
    <t>NO</t>
  </si>
  <si>
    <t>Norway</t>
  </si>
  <si>
    <t>Nepal</t>
  </si>
  <si>
    <t>NR</t>
  </si>
  <si>
    <t>Nauru</t>
  </si>
  <si>
    <t>NS</t>
  </si>
  <si>
    <t>Suriname</t>
  </si>
  <si>
    <t>NT</t>
  </si>
  <si>
    <t>NATO countries</t>
  </si>
  <si>
    <t>NU</t>
  </si>
  <si>
    <t>Nicaragua</t>
  </si>
  <si>
    <t>NZ</t>
  </si>
  <si>
    <t>New Zealand</t>
  </si>
  <si>
    <t>Paraguay</t>
  </si>
  <si>
    <t>Pitcairn Islands</t>
  </si>
  <si>
    <t>PE</t>
  </si>
  <si>
    <t>Peru</t>
  </si>
  <si>
    <t>PF</t>
  </si>
  <si>
    <t>Paracel Islands</t>
  </si>
  <si>
    <t>Pakistan</t>
  </si>
  <si>
    <t>PL</t>
  </si>
  <si>
    <t>Poland</t>
  </si>
  <si>
    <t>PM</t>
  </si>
  <si>
    <t>Panama</t>
  </si>
  <si>
    <t>PO</t>
  </si>
  <si>
    <t>Portugal</t>
  </si>
  <si>
    <t>PP</t>
  </si>
  <si>
    <t>Papua New Guinea</t>
  </si>
  <si>
    <t>PS</t>
  </si>
  <si>
    <t>Palau</t>
  </si>
  <si>
    <t>Palestinian Territory</t>
  </si>
  <si>
    <t>PU</t>
  </si>
  <si>
    <t>Guinea-Bissau</t>
  </si>
  <si>
    <t>QA</t>
  </si>
  <si>
    <t>Qatar</t>
  </si>
  <si>
    <t>RE</t>
  </si>
  <si>
    <t>Réunion</t>
  </si>
  <si>
    <t>RM</t>
  </si>
  <si>
    <t>Marshall Islands</t>
  </si>
  <si>
    <t>RO</t>
  </si>
  <si>
    <t>Romania</t>
  </si>
  <si>
    <t>RP</t>
  </si>
  <si>
    <t>Philippines</t>
  </si>
  <si>
    <t>RQ</t>
  </si>
  <si>
    <t>Puerto Rico</t>
  </si>
  <si>
    <t>Serbia</t>
  </si>
  <si>
    <t>RU</t>
  </si>
  <si>
    <t>Russia</t>
  </si>
  <si>
    <t>Rwanda</t>
  </si>
  <si>
    <t>SA</t>
  </si>
  <si>
    <t>Saudi Arabia</t>
  </si>
  <si>
    <t>SB</t>
  </si>
  <si>
    <t>Saint Pierre and Miquelon</t>
  </si>
  <si>
    <t>SC</t>
  </si>
  <si>
    <t>Saint Kitts and Nevis</t>
  </si>
  <si>
    <t>SE</t>
  </si>
  <si>
    <t>Seychelles</t>
  </si>
  <si>
    <t>SF</t>
  </si>
  <si>
    <t>South Africa</t>
  </si>
  <si>
    <t>SG</t>
  </si>
  <si>
    <t>Senegal</t>
  </si>
  <si>
    <t>SH</t>
  </si>
  <si>
    <t>Saint Helena</t>
  </si>
  <si>
    <t>SI</t>
  </si>
  <si>
    <t>Slovenia</t>
  </si>
  <si>
    <t>SJ</t>
  </si>
  <si>
    <t>Svalbard and Jan Mayen Islands</t>
  </si>
  <si>
    <t>Sierra Leone</t>
  </si>
  <si>
    <t>SM</t>
  </si>
  <si>
    <t>San Marino</t>
  </si>
  <si>
    <t>SN</t>
  </si>
  <si>
    <t>Singapore</t>
  </si>
  <si>
    <t>Somalia</t>
  </si>
  <si>
    <t>SR</t>
  </si>
  <si>
    <t>South America</t>
  </si>
  <si>
    <t>American Samoa</t>
  </si>
  <si>
    <t>Samoa</t>
  </si>
  <si>
    <t>ST</t>
  </si>
  <si>
    <t>Saint Lucia</t>
  </si>
  <si>
    <t>Sudan</t>
  </si>
  <si>
    <t>SV</t>
  </si>
  <si>
    <t>El Salvador</t>
  </si>
  <si>
    <t>SW</t>
  </si>
  <si>
    <t>Sweden</t>
  </si>
  <si>
    <t>SX</t>
  </si>
  <si>
    <t>South Georgia and South Sandwich Islands</t>
  </si>
  <si>
    <t>Syria</t>
  </si>
  <si>
    <t>SZ</t>
  </si>
  <si>
    <t>Switzerland</t>
  </si>
  <si>
    <t>TC</t>
  </si>
  <si>
    <t>United Arab Emirates</t>
  </si>
  <si>
    <t>TD</t>
  </si>
  <si>
    <t>Trinidad and Tobago</t>
  </si>
  <si>
    <t>Thailand</t>
  </si>
  <si>
    <t>Tajikistan</t>
  </si>
  <si>
    <t>TK</t>
  </si>
  <si>
    <t>Turks and Caicos Islands</t>
  </si>
  <si>
    <t>Tokelau</t>
  </si>
  <si>
    <t>TL</t>
  </si>
  <si>
    <t>Timor-Leste</t>
  </si>
  <si>
    <t>TN</t>
  </si>
  <si>
    <t>Tonga</t>
  </si>
  <si>
    <t>TO</t>
  </si>
  <si>
    <t>Togo</t>
  </si>
  <si>
    <t>TP</t>
  </si>
  <si>
    <t>São Tomé and Príncipe</t>
  </si>
  <si>
    <t>TS</t>
  </si>
  <si>
    <t>Tunisia</t>
  </si>
  <si>
    <t>TU</t>
  </si>
  <si>
    <t>Turkey</t>
  </si>
  <si>
    <t>TV</t>
  </si>
  <si>
    <t>Tuvalu</t>
  </si>
  <si>
    <t>TW</t>
  </si>
  <si>
    <t>Republic of China (Taiwan)</t>
  </si>
  <si>
    <t>TX</t>
  </si>
  <si>
    <t>Turkmenistan</t>
  </si>
  <si>
    <t>Tanzania</t>
  </si>
  <si>
    <t>Uganda</t>
  </si>
  <si>
    <t>GB</t>
  </si>
  <si>
    <r>
      <t>United Kingdom</t>
    </r>
    <r>
      <rPr>
        <sz val="11"/>
        <color rgb="FF000000"/>
        <rFont val="Arial"/>
        <family val="2"/>
      </rPr>
      <t> (</t>
    </r>
    <r>
      <rPr>
        <sz val="11"/>
        <color rgb="FF0B0080"/>
        <rFont val="Arial"/>
        <family val="2"/>
      </rPr>
      <t>Great Britain</t>
    </r>
    <r>
      <rPr>
        <sz val="11"/>
        <color rgb="FF000000"/>
        <rFont val="Arial"/>
        <family val="2"/>
      </rPr>
      <t> and </t>
    </r>
    <r>
      <rPr>
        <sz val="11"/>
        <color rgb="FF0B0080"/>
        <rFont val="Arial"/>
        <family val="2"/>
      </rPr>
      <t>Northern Ireland</t>
    </r>
    <r>
      <rPr>
        <sz val="11"/>
        <color rgb="FF000000"/>
        <rFont val="Arial"/>
        <family val="2"/>
      </rPr>
      <t>)</t>
    </r>
  </si>
  <si>
    <t>Ukraine</t>
  </si>
  <si>
    <t>UR</t>
  </si>
  <si>
    <t>Union of Soviet Socialist Republics</t>
  </si>
  <si>
    <t>US</t>
  </si>
  <si>
    <t>United States</t>
  </si>
  <si>
    <t>UU</t>
  </si>
  <si>
    <t>Oceania</t>
  </si>
  <si>
    <t>UV</t>
  </si>
  <si>
    <t>Burkina Faso</t>
  </si>
  <si>
    <t>UY</t>
  </si>
  <si>
    <t>Uruguay</t>
  </si>
  <si>
    <t>Uzbekistan</t>
  </si>
  <si>
    <t>VC</t>
  </si>
  <si>
    <t>Saint Vincent and the Grenadines</t>
  </si>
  <si>
    <t>VE</t>
  </si>
  <si>
    <t>Venezuela</t>
  </si>
  <si>
    <t>VI</t>
  </si>
  <si>
    <t>U.S. Virgin Islands</t>
  </si>
  <si>
    <t>Vietnam</t>
  </si>
  <si>
    <t>VS</t>
  </si>
  <si>
    <t>British Virgin Islands</t>
  </si>
  <si>
    <t>VT</t>
  </si>
  <si>
    <t>Vatican City (Holy See)</t>
  </si>
  <si>
    <t>Namibia</t>
  </si>
  <si>
    <t>WF</t>
  </si>
  <si>
    <t>Wallis and Futuna Islands</t>
  </si>
  <si>
    <t>Western Sahara</t>
  </si>
  <si>
    <t>WZ</t>
  </si>
  <si>
    <t>Swaziland</t>
  </si>
  <si>
    <t>XB</t>
  </si>
  <si>
    <t>"Brownland"</t>
  </si>
  <si>
    <t>XE</t>
  </si>
  <si>
    <t>SHAPE (ACO Command)</t>
  </si>
  <si>
    <t>XG</t>
  </si>
  <si>
    <t>"Greyland"</t>
  </si>
  <si>
    <t>XI</t>
  </si>
  <si>
    <t>"Indigoland"</t>
  </si>
  <si>
    <t>XL</t>
  </si>
  <si>
    <t>"Limeland"</t>
  </si>
  <si>
    <t>XM</t>
  </si>
  <si>
    <t>NATO</t>
  </si>
  <si>
    <t>XN</t>
  </si>
  <si>
    <t>NATO "Blue" Command</t>
  </si>
  <si>
    <t>XP</t>
  </si>
  <si>
    <t>"Purpleland"</t>
  </si>
  <si>
    <t>XR</t>
  </si>
  <si>
    <t>"Redland"</t>
  </si>
  <si>
    <t>XS</t>
  </si>
  <si>
    <t>SACLANT (HQ SACT Command)</t>
  </si>
  <si>
    <t>XW</t>
  </si>
  <si>
    <t>"Whiteland"</t>
  </si>
  <si>
    <t>XY</t>
  </si>
  <si>
    <t>"Yellowland"</t>
  </si>
  <si>
    <t>YE</t>
  </si>
  <si>
    <t>Yemen</t>
  </si>
  <si>
    <t>YO</t>
  </si>
  <si>
    <t>Yugoslavia</t>
  </si>
  <si>
    <t>YT</t>
  </si>
  <si>
    <t>Mayotte</t>
  </si>
  <si>
    <t>—</t>
  </si>
  <si>
    <t>Serbia and Montenegro</t>
  </si>
  <si>
    <t>YU</t>
  </si>
  <si>
    <t>Yugoslavia (Federal Republic of)</t>
  </si>
  <si>
    <t>Zambia</t>
  </si>
  <si>
    <t>ZI</t>
  </si>
  <si>
    <t>NIGERIA</t>
  </si>
  <si>
    <t>DUBOIS</t>
  </si>
  <si>
    <t>GLENOLDEN</t>
  </si>
  <si>
    <t>BOOTHWYN; BROOMALL; CLIFTON HEIGHTS; COLLINGDALE; DARBY; MEDIA; NORWOOD; SWARTHMORE; UPPER CHICHESTER; GLENOLDEN</t>
  </si>
  <si>
    <t>HAMPDEN TOWNSHIP</t>
  </si>
  <si>
    <t>CAMP HILL; CARLISLE; ENOLA; MECHANICSBURG; NEW CUMBERLAND; SHIREMANSTOWN; Hampden Township</t>
  </si>
  <si>
    <t>ETTERS</t>
  </si>
  <si>
    <t>YORK, ETTERS</t>
  </si>
  <si>
    <t>BULGARIA</t>
  </si>
  <si>
    <t>BANGLADESH</t>
  </si>
  <si>
    <t>CORAOPOLIS</t>
  </si>
  <si>
    <t>WEST MIFFLIN</t>
  </si>
  <si>
    <t>KYRGYZSTAN</t>
  </si>
  <si>
    <t>PITTSBURGH; LEETSDALE; SEWICKLEY;CASTLE SHANNON; SHARPSBURG; BELLEVUE; BRENTWOOD; CLAIRTON; EAST MILLSBORO; ETNA; CASTLE SHANNON; CORAOPOLIS; WEST MIFFLIN</t>
  </si>
  <si>
    <t>Burma</t>
  </si>
  <si>
    <t>Cameroon</t>
  </si>
  <si>
    <t>Dem. Rep. Congo</t>
  </si>
  <si>
    <t>Chester</t>
  </si>
  <si>
    <t>Affiliate Code</t>
  </si>
  <si>
    <t>RA Name</t>
  </si>
  <si>
    <t>Affiliate City</t>
  </si>
  <si>
    <t>Cases</t>
  </si>
  <si>
    <t>Individuals</t>
  </si>
  <si>
    <t>Refugee
Cases</t>
  </si>
  <si>
    <t>Refugee
Individuals</t>
  </si>
  <si>
    <t>SIV
Individuals</t>
  </si>
  <si>
    <t>Total
Individuals</t>
  </si>
  <si>
    <t>SIV
Cases</t>
  </si>
  <si>
    <t>Total
Cases</t>
  </si>
  <si>
    <t>Nationality
Country</t>
  </si>
  <si>
    <t>PA-ECDC-01</t>
  </si>
  <si>
    <t>PA-HIAS-06</t>
  </si>
  <si>
    <t>PA-HIAS-13</t>
  </si>
  <si>
    <t>PA-LIRS-06</t>
  </si>
  <si>
    <t>PA-LIRS-08</t>
  </si>
  <si>
    <t>PA-USCCB-03</t>
  </si>
  <si>
    <t>PA-USCCB-07</t>
  </si>
  <si>
    <t>PA-USCRI-01</t>
  </si>
  <si>
    <t>PA-USCRI-02</t>
  </si>
  <si>
    <t>TURKMENISTAN</t>
  </si>
  <si>
    <r>
      <t xml:space="preserve">PAST By Affiliate - APR
</t>
    </r>
    <r>
      <rPr>
        <sz val="8"/>
        <rFont val="Arial"/>
        <family val="2"/>
      </rPr>
      <t>Affiliate Code</t>
    </r>
  </si>
  <si>
    <t>CODE</t>
  </si>
  <si>
    <t>Affiliate</t>
  </si>
  <si>
    <t>PA-CWS-04</t>
  </si>
  <si>
    <t>PA-LIRS-07</t>
  </si>
  <si>
    <t>Jenkintown</t>
  </si>
  <si>
    <t>PA-LIRS-09</t>
  </si>
  <si>
    <t>Roslyn</t>
  </si>
  <si>
    <t>PA-USCCB-02</t>
  </si>
  <si>
    <t>PA-USCCB-06</t>
  </si>
  <si>
    <t>PA-USCRI-03</t>
  </si>
  <si>
    <t>CONSHOHOCKEN; ROSLYN; COLLEGEVILLE; NORRISTOWN; WILLOW GROVE; ELKINS PARK; Huntingdon Valley; Jenkintown</t>
  </si>
  <si>
    <t>JENKINTOWN</t>
  </si>
  <si>
    <t>Remote
Placement</t>
  </si>
  <si>
    <t>CAMEROON</t>
  </si>
  <si>
    <t>COLOMBIA</t>
  </si>
  <si>
    <t>SCRANTON; TAYLOR; Throop</t>
  </si>
  <si>
    <t>THROOP</t>
  </si>
  <si>
    <t>SENEGAL</t>
  </si>
  <si>
    <t>New Arrival Countries</t>
  </si>
  <si>
    <t>CLEARFIELD</t>
  </si>
  <si>
    <t>Erie GIRARD</t>
  </si>
  <si>
    <t>Greeencastle</t>
  </si>
  <si>
    <t>Huntingdon Valley</t>
  </si>
  <si>
    <t>MIFFLIN</t>
  </si>
  <si>
    <t>MILLSBORO</t>
  </si>
  <si>
    <t>SEWICKLEYCASTLE</t>
  </si>
  <si>
    <t>SHANNON</t>
  </si>
  <si>
    <t>HN</t>
  </si>
  <si>
    <t>REGION TOTALS OCTOBER 2020 - SEPTEMBER 2021</t>
  </si>
  <si>
    <t>REFUGEE ARRIVALS IN PA BY COUNTY OCTOBER 2020 - SEPTEMBER 2021</t>
  </si>
  <si>
    <t>PENNSYLVANIA TOTALS BY COUNTRY 2020-2021</t>
  </si>
  <si>
    <t/>
  </si>
  <si>
    <t>Refugees</t>
  </si>
  <si>
    <t>SIVs</t>
  </si>
  <si>
    <t>Case Size</t>
  </si>
  <si>
    <t>Case size = 1</t>
  </si>
  <si>
    <t>Case size = 2-5</t>
  </si>
  <si>
    <t>Minor Children</t>
  </si>
  <si>
    <t>Aged 5-18</t>
  </si>
  <si>
    <t>Nationality</t>
  </si>
  <si>
    <t>Primary Language</t>
  </si>
  <si>
    <t>Kibembe</t>
  </si>
  <si>
    <t>Russian</t>
  </si>
  <si>
    <t>Spanish</t>
  </si>
  <si>
    <t>Dari</t>
  </si>
  <si>
    <t>Kazakh</t>
  </si>
  <si>
    <t>Case size = 6 and Over</t>
  </si>
  <si>
    <t>Seniors</t>
  </si>
  <si>
    <t>Aged 65+</t>
  </si>
  <si>
    <t>Arabic</t>
  </si>
  <si>
    <t>Ukrainian</t>
  </si>
  <si>
    <t>EL SALVADOR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</si>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</sst>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d\-mmm\-yyyy"/>
    <numFmt numFmtId="165" formatCode="mm"/>
    <numFmt numFmtId="166" formatCode="[$-10409]#,##0;\-#,##0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2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rgb="FF0B008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</font>
    <font>
      <b/>
      <sz val="8"/>
      <color rgb="FF000000"/>
      <name val="Arial"/>
    </font>
    <font>
      <sz val="11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EED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/>
      <bottom style="medium">
        <color rgb="FFA2A9B1"/>
      </bottom>
      <diagonal/>
    </border>
    <border>
      <left/>
      <right/>
      <top/>
      <bottom style="medium">
        <color rgb="FFA2A9B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/>
    <xf numFmtId="0" fontId="15" fillId="0" borderId="0"/>
  </cellStyleXfs>
  <cellXfs count="345">
    <xf numFmtId="0" fontId="0" fillId="0" borderId="0" xfId="0"/>
    <xf numFmtId="0" fontId="4" fillId="0" borderId="0" xfId="1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1" applyFont="1" applyAlignment="1" applyProtection="1">
      <alignment vertical="top" wrapText="1" readingOrder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5" borderId="1" xfId="1" applyFont="1" applyFill="1" applyBorder="1" applyAlignment="1" applyProtection="1">
      <alignment horizontal="center" vertical="center" wrapText="1" readingOrder="1"/>
      <protection locked="0"/>
    </xf>
    <xf numFmtId="0" fontId="8" fillId="6" borderId="1" xfId="1" applyFont="1" applyFill="1" applyBorder="1" applyAlignment="1" applyProtection="1">
      <alignment horizontal="center" vertical="center" wrapText="1" readingOrder="1"/>
      <protection locked="0"/>
    </xf>
    <xf numFmtId="0" fontId="8" fillId="4" borderId="1" xfId="1" applyFont="1" applyFill="1" applyBorder="1" applyAlignment="1" applyProtection="1">
      <alignment horizontal="center" vertical="center" wrapText="1" readingOrder="1"/>
      <protection locked="0"/>
    </xf>
    <xf numFmtId="0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8" fillId="8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5" xfId="1" applyFont="1" applyBorder="1" applyAlignment="1" applyProtection="1">
      <alignment horizontal="left" vertical="top" wrapText="1" readingOrder="1"/>
      <protection locked="0"/>
    </xf>
    <xf numFmtId="0" fontId="7" fillId="9" borderId="1" xfId="1" applyFont="1" applyFill="1" applyBorder="1" applyAlignment="1" applyProtection="1">
      <alignment vertical="top" wrapText="1" readingOrder="1"/>
      <protection locked="0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1" fillId="10" borderId="1" xfId="0" applyFont="1" applyFill="1" applyBorder="1"/>
    <xf numFmtId="0" fontId="11" fillId="10" borderId="1" xfId="1" applyFont="1" applyFill="1" applyBorder="1" applyAlignment="1" applyProtection="1">
      <alignment horizontal="center" vertical="center" readingOrder="1"/>
      <protection locked="0"/>
    </xf>
    <xf numFmtId="0" fontId="1" fillId="1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 wrapText="1" readingOrder="1"/>
      <protection locked="0"/>
    </xf>
    <xf numFmtId="0" fontId="9" fillId="3" borderId="1" xfId="1" applyFont="1" applyFill="1" applyBorder="1" applyAlignment="1" applyProtection="1">
      <alignment horizontal="left" vertical="center" wrapText="1" readingOrder="1"/>
      <protection locked="0"/>
    </xf>
    <xf numFmtId="0" fontId="9" fillId="6" borderId="1" xfId="1" applyFont="1" applyFill="1" applyBorder="1" applyAlignment="1" applyProtection="1">
      <alignment horizontal="left" vertical="center" wrapText="1" readingOrder="1"/>
      <protection locked="0"/>
    </xf>
    <xf numFmtId="0" fontId="9" fillId="5" borderId="1" xfId="1" applyFont="1" applyFill="1" applyBorder="1" applyAlignment="1" applyProtection="1">
      <alignment horizontal="left" vertical="center" wrapText="1" readingOrder="1"/>
      <protection locked="0"/>
    </xf>
    <xf numFmtId="0" fontId="9" fillId="4" borderId="1" xfId="1" applyFont="1" applyFill="1" applyBorder="1" applyAlignment="1" applyProtection="1">
      <alignment horizontal="left" vertical="center" wrapText="1" readingOrder="1"/>
      <protection locked="0"/>
    </xf>
    <xf numFmtId="0" fontId="12" fillId="10" borderId="1" xfId="1" applyFont="1" applyFill="1" applyBorder="1" applyAlignment="1" applyProtection="1">
      <alignment horizontal="left" vertical="center" wrapText="1" readingOrder="1"/>
      <protection locked="0"/>
    </xf>
    <xf numFmtId="0" fontId="7" fillId="0" borderId="10" xfId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11" borderId="0" xfId="1" applyFill="1"/>
    <xf numFmtId="0" fontId="11" fillId="2" borderId="1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0" fontId="11" fillId="6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4" fillId="0" borderId="0" xfId="1" applyFont="1"/>
    <xf numFmtId="0" fontId="14" fillId="11" borderId="0" xfId="1" applyFont="1" applyFill="1"/>
    <xf numFmtId="0" fontId="2" fillId="2" borderId="1" xfId="3" applyFont="1" applyFill="1" applyBorder="1" applyAlignment="1">
      <alignment horizontal="left" indent="1"/>
    </xf>
    <xf numFmtId="0" fontId="2" fillId="3" borderId="1" xfId="3" applyFont="1" applyFill="1" applyBorder="1" applyAlignment="1">
      <alignment horizontal="left" indent="1"/>
    </xf>
    <xf numFmtId="0" fontId="2" fillId="6" borderId="1" xfId="3" applyFont="1" applyFill="1" applyBorder="1" applyAlignment="1">
      <alignment horizontal="left" indent="1"/>
    </xf>
    <xf numFmtId="0" fontId="2" fillId="6" borderId="9" xfId="3" applyFont="1" applyFill="1" applyBorder="1" applyAlignment="1">
      <alignment horizontal="left" indent="1"/>
    </xf>
    <xf numFmtId="0" fontId="2" fillId="6" borderId="12" xfId="3" applyFont="1" applyFill="1" applyBorder="1" applyAlignment="1">
      <alignment horizontal="left" indent="1"/>
    </xf>
    <xf numFmtId="0" fontId="2" fillId="5" borderId="1" xfId="3" applyFont="1" applyFill="1" applyBorder="1" applyAlignment="1">
      <alignment horizontal="left" indent="1"/>
    </xf>
    <xf numFmtId="0" fontId="2" fillId="4" borderId="1" xfId="3" applyFont="1" applyFill="1" applyBorder="1" applyAlignment="1">
      <alignment horizontal="left" indent="1"/>
    </xf>
    <xf numFmtId="0" fontId="9" fillId="2" borderId="1" xfId="2" applyFont="1" applyFill="1" applyBorder="1" applyAlignment="1" applyProtection="1">
      <alignment horizontal="left" vertical="center" readingOrder="1"/>
      <protection locked="0"/>
    </xf>
    <xf numFmtId="0" fontId="9" fillId="11" borderId="0" xfId="2" applyFont="1" applyFill="1" applyBorder="1" applyAlignment="1" applyProtection="1">
      <alignment horizontal="left" vertical="center" readingOrder="1"/>
      <protection locked="0"/>
    </xf>
    <xf numFmtId="0" fontId="2" fillId="2" borderId="1" xfId="3" applyFont="1" applyFill="1" applyBorder="1" applyAlignment="1"/>
    <xf numFmtId="0" fontId="2" fillId="11" borderId="0" xfId="3" applyFont="1" applyFill="1" applyBorder="1" applyAlignment="1"/>
    <xf numFmtId="0" fontId="15" fillId="0" borderId="0" xfId="3" applyBorder="1" applyAlignment="1"/>
    <xf numFmtId="0" fontId="15" fillId="11" borderId="0" xfId="3" applyFill="1" applyBorder="1" applyAlignment="1"/>
    <xf numFmtId="0" fontId="11" fillId="11" borderId="0" xfId="3" applyFont="1" applyFill="1" applyBorder="1" applyAlignment="1">
      <alignment horizontal="center"/>
    </xf>
    <xf numFmtId="0" fontId="2" fillId="11" borderId="0" xfId="3" applyFont="1" applyFill="1" applyBorder="1" applyAlignment="1">
      <alignment horizontal="left" indent="1"/>
    </xf>
    <xf numFmtId="0" fontId="9" fillId="3" borderId="1" xfId="2" applyFont="1" applyFill="1" applyBorder="1" applyAlignment="1" applyProtection="1">
      <alignment horizontal="left" vertical="center" wrapText="1" readingOrder="1"/>
      <protection locked="0"/>
    </xf>
    <xf numFmtId="0" fontId="9" fillId="11" borderId="0" xfId="2" applyFont="1" applyFill="1" applyBorder="1" applyAlignment="1" applyProtection="1">
      <alignment horizontal="left" vertical="center" wrapText="1" readingOrder="1"/>
      <protection locked="0"/>
    </xf>
    <xf numFmtId="0" fontId="9" fillId="6" borderId="1" xfId="2" applyFont="1" applyFill="1" applyBorder="1" applyAlignment="1" applyProtection="1">
      <alignment horizontal="left" vertical="center" readingOrder="1"/>
      <protection locked="0"/>
    </xf>
    <xf numFmtId="0" fontId="9" fillId="5" borderId="1" xfId="2" applyFont="1" applyFill="1" applyBorder="1" applyAlignment="1" applyProtection="1">
      <alignment horizontal="left" vertical="center" readingOrder="1"/>
      <protection locked="0"/>
    </xf>
    <xf numFmtId="0" fontId="14" fillId="0" borderId="0" xfId="1" applyFont="1" applyFill="1" applyBorder="1"/>
    <xf numFmtId="0" fontId="14" fillId="11" borderId="0" xfId="1" applyFont="1" applyFill="1" applyBorder="1"/>
    <xf numFmtId="0" fontId="15" fillId="0" borderId="6" xfId="3" applyBorder="1" applyAlignment="1"/>
    <xf numFmtId="0" fontId="3" fillId="0" borderId="0" xfId="1" applyBorder="1"/>
    <xf numFmtId="0" fontId="9" fillId="4" borderId="1" xfId="2" applyFont="1" applyFill="1" applyBorder="1" applyAlignment="1" applyProtection="1">
      <alignment horizontal="left" vertical="center" wrapText="1" readingOrder="1"/>
      <protection locked="0"/>
    </xf>
    <xf numFmtId="0" fontId="2" fillId="3" borderId="1" xfId="3" applyFont="1" applyFill="1" applyBorder="1" applyAlignment="1"/>
    <xf numFmtId="0" fontId="3" fillId="0" borderId="0" xfId="1" applyAlignment="1">
      <alignment horizontal="center"/>
    </xf>
    <xf numFmtId="0" fontId="2" fillId="6" borderId="1" xfId="3" applyFont="1" applyFill="1" applyBorder="1" applyAlignment="1"/>
    <xf numFmtId="0" fontId="2" fillId="6" borderId="11" xfId="3" applyFont="1" applyFill="1" applyBorder="1" applyAlignment="1">
      <alignment horizontal="left" indent="1"/>
    </xf>
    <xf numFmtId="0" fontId="2" fillId="5" borderId="1" xfId="3" applyFont="1" applyFill="1" applyBorder="1" applyAlignment="1"/>
    <xf numFmtId="0" fontId="2" fillId="4" borderId="1" xfId="3" applyFont="1" applyFill="1" applyBorder="1" applyAlignment="1">
      <alignment horizontal="center"/>
    </xf>
    <xf numFmtId="0" fontId="3" fillId="8" borderId="0" xfId="1" applyFill="1"/>
    <xf numFmtId="0" fontId="19" fillId="0" borderId="0" xfId="1" applyFont="1"/>
    <xf numFmtId="0" fontId="18" fillId="11" borderId="0" xfId="1" applyFont="1" applyFill="1" applyAlignment="1">
      <alignment horizontal="center"/>
    </xf>
    <xf numFmtId="0" fontId="21" fillId="15" borderId="1" xfId="3" applyFont="1" applyFill="1" applyBorder="1"/>
    <xf numFmtId="0" fontId="2" fillId="16" borderId="1" xfId="3" applyFont="1" applyFill="1" applyBorder="1" applyAlignment="1">
      <alignment horizontal="left" indent="1"/>
    </xf>
    <xf numFmtId="0" fontId="23" fillId="11" borderId="0" xfId="1" applyFont="1" applyFill="1" applyBorder="1" applyAlignment="1">
      <alignment vertical="center"/>
    </xf>
    <xf numFmtId="164" fontId="4" fillId="11" borderId="0" xfId="1" applyNumberFormat="1" applyFont="1" applyFill="1" applyBorder="1" applyAlignment="1" applyProtection="1">
      <alignment vertical="top" wrapText="1" readingOrder="1"/>
      <protection locked="0"/>
    </xf>
    <xf numFmtId="0" fontId="4" fillId="11" borderId="0" xfId="1" applyFont="1" applyFill="1" applyBorder="1" applyAlignment="1" applyProtection="1">
      <alignment horizontal="center" vertical="top" wrapText="1" readingOrder="1"/>
      <protection locked="0"/>
    </xf>
    <xf numFmtId="0" fontId="4" fillId="11" borderId="0" xfId="1" applyFont="1" applyFill="1" applyBorder="1" applyAlignment="1" applyProtection="1">
      <alignment horizontal="right" vertical="top" wrapText="1" readingOrder="1"/>
      <protection locked="0"/>
    </xf>
    <xf numFmtId="0" fontId="0" fillId="11" borderId="0" xfId="0" applyFill="1" applyBorder="1"/>
    <xf numFmtId="0" fontId="0" fillId="11" borderId="0" xfId="0" applyFill="1"/>
    <xf numFmtId="0" fontId="4" fillId="11" borderId="0" xfId="1" applyFont="1" applyFill="1" applyAlignment="1" applyProtection="1">
      <alignment horizontal="center" vertical="top" wrapText="1" readingOrder="1"/>
      <protection locked="0"/>
    </xf>
    <xf numFmtId="164" fontId="4" fillId="11" borderId="0" xfId="1" applyNumberFormat="1" applyFont="1" applyFill="1" applyAlignment="1" applyProtection="1">
      <alignment vertical="top" wrapText="1" readingOrder="1"/>
      <protection locked="0"/>
    </xf>
    <xf numFmtId="0" fontId="4" fillId="11" borderId="0" xfId="1" applyFont="1" applyFill="1" applyAlignment="1" applyProtection="1">
      <alignment horizontal="right" vertical="top" wrapText="1" readingOrder="1"/>
      <protection locked="0"/>
    </xf>
    <xf numFmtId="0" fontId="10" fillId="11" borderId="0" xfId="2" applyFont="1" applyFill="1" applyBorder="1" applyAlignment="1" applyProtection="1">
      <alignment horizontal="left" vertical="center" wrapText="1" readingOrder="1"/>
      <protection locked="0"/>
    </xf>
    <xf numFmtId="0" fontId="21" fillId="15" borderId="1" xfId="3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12" borderId="2" xfId="3" applyFont="1" applyFill="1" applyBorder="1"/>
    <xf numFmtId="0" fontId="15" fillId="11" borderId="0" xfId="3" applyFill="1"/>
    <xf numFmtId="0" fontId="5" fillId="13" borderId="1" xfId="3" applyFont="1" applyFill="1" applyBorder="1" applyAlignment="1">
      <alignment horizontal="left" vertical="center"/>
    </xf>
    <xf numFmtId="0" fontId="5" fillId="13" borderId="1" xfId="3" applyFont="1" applyFill="1" applyBorder="1" applyAlignment="1">
      <alignment horizontal="center" vertical="center"/>
    </xf>
    <xf numFmtId="0" fontId="3" fillId="11" borderId="0" xfId="1" applyFont="1" applyFill="1"/>
    <xf numFmtId="0" fontId="3" fillId="0" borderId="0" xfId="1"/>
    <xf numFmtId="0" fontId="4" fillId="0" borderId="0" xfId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left" vertical="top" wrapText="1" readingOrder="1"/>
      <protection locked="0"/>
    </xf>
    <xf numFmtId="0" fontId="4" fillId="0" borderId="0" xfId="1" applyFont="1" applyAlignment="1" applyProtection="1">
      <alignment horizontal="center" vertical="top" wrapText="1" readingOrder="1"/>
      <protection locked="0"/>
    </xf>
    <xf numFmtId="164" fontId="4" fillId="0" borderId="0" xfId="1" applyNumberFormat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right" vertical="top" wrapText="1" readingOrder="1"/>
      <protection locked="0"/>
    </xf>
    <xf numFmtId="0" fontId="6" fillId="11" borderId="0" xfId="0" applyFont="1" applyFill="1"/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9" fillId="7" borderId="2" xfId="1" applyFont="1" applyFill="1" applyBorder="1" applyAlignment="1" applyProtection="1">
      <alignment vertical="center" readingOrder="1"/>
      <protection locked="0"/>
    </xf>
    <xf numFmtId="0" fontId="9" fillId="7" borderId="3" xfId="1" applyFont="1" applyFill="1" applyBorder="1" applyAlignment="1" applyProtection="1">
      <alignment vertical="center" readingOrder="1"/>
      <protection locked="0"/>
    </xf>
    <xf numFmtId="0" fontId="9" fillId="7" borderId="4" xfId="1" applyFont="1" applyFill="1" applyBorder="1" applyAlignment="1" applyProtection="1">
      <alignment vertical="center" readingOrder="1"/>
      <protection locked="0"/>
    </xf>
    <xf numFmtId="0" fontId="6" fillId="0" borderId="15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2" borderId="2" xfId="1" applyFont="1" applyFill="1" applyBorder="1" applyAlignment="1" applyProtection="1">
      <alignment vertical="center" wrapText="1" readingOrder="1"/>
      <protection locked="0"/>
    </xf>
    <xf numFmtId="0" fontId="9" fillId="2" borderId="3" xfId="1" applyFont="1" applyFill="1" applyBorder="1" applyAlignment="1" applyProtection="1">
      <alignment vertical="center" wrapText="1" readingOrder="1"/>
      <protection locked="0"/>
    </xf>
    <xf numFmtId="0" fontId="9" fillId="2" borderId="4" xfId="1" applyFont="1" applyFill="1" applyBorder="1" applyAlignment="1" applyProtection="1">
      <alignment vertical="center" wrapText="1" readingOrder="1"/>
      <protection locked="0"/>
    </xf>
    <xf numFmtId="0" fontId="10" fillId="0" borderId="3" xfId="1" applyFont="1" applyBorder="1" applyAlignment="1" applyProtection="1">
      <alignment vertical="center" wrapText="1" readingOrder="1"/>
      <protection locked="0"/>
    </xf>
    <xf numFmtId="0" fontId="9" fillId="3" borderId="2" xfId="1" applyFont="1" applyFill="1" applyBorder="1" applyAlignment="1" applyProtection="1">
      <alignment vertical="center" wrapText="1" readingOrder="1"/>
      <protection locked="0"/>
    </xf>
    <xf numFmtId="0" fontId="9" fillId="3" borderId="3" xfId="1" applyFont="1" applyFill="1" applyBorder="1" applyAlignment="1" applyProtection="1">
      <alignment vertical="center" wrapText="1" readingOrder="1"/>
      <protection locked="0"/>
    </xf>
    <xf numFmtId="0" fontId="9" fillId="3" borderId="4" xfId="1" applyFont="1" applyFill="1" applyBorder="1" applyAlignment="1" applyProtection="1">
      <alignment vertical="center" wrapText="1" readingOrder="1"/>
      <protection locked="0"/>
    </xf>
    <xf numFmtId="0" fontId="9" fillId="6" borderId="2" xfId="1" applyFont="1" applyFill="1" applyBorder="1" applyAlignment="1" applyProtection="1">
      <alignment vertical="center" wrapText="1" readingOrder="1"/>
      <protection locked="0"/>
    </xf>
    <xf numFmtId="0" fontId="9" fillId="6" borderId="3" xfId="1" applyFont="1" applyFill="1" applyBorder="1" applyAlignment="1" applyProtection="1">
      <alignment vertical="center" wrapText="1" readingOrder="1"/>
      <protection locked="0"/>
    </xf>
    <xf numFmtId="0" fontId="9" fillId="6" borderId="4" xfId="1" applyFont="1" applyFill="1" applyBorder="1" applyAlignment="1" applyProtection="1">
      <alignment vertical="center" wrapText="1" readingOrder="1"/>
      <protection locked="0"/>
    </xf>
    <xf numFmtId="0" fontId="9" fillId="5" borderId="2" xfId="1" applyFont="1" applyFill="1" applyBorder="1" applyAlignment="1" applyProtection="1">
      <alignment vertical="center" wrapText="1" readingOrder="1"/>
      <protection locked="0"/>
    </xf>
    <xf numFmtId="0" fontId="9" fillId="5" borderId="3" xfId="1" applyFont="1" applyFill="1" applyBorder="1" applyAlignment="1" applyProtection="1">
      <alignment vertical="center" wrapText="1" readingOrder="1"/>
      <protection locked="0"/>
    </xf>
    <xf numFmtId="0" fontId="9" fillId="5" borderId="4" xfId="1" applyFont="1" applyFill="1" applyBorder="1" applyAlignment="1" applyProtection="1">
      <alignment vertical="center" wrapText="1" readingOrder="1"/>
      <protection locked="0"/>
    </xf>
    <xf numFmtId="0" fontId="9" fillId="4" borderId="2" xfId="1" applyFont="1" applyFill="1" applyBorder="1" applyAlignment="1" applyProtection="1">
      <alignment vertical="center" wrapText="1" readingOrder="1"/>
      <protection locked="0"/>
    </xf>
    <xf numFmtId="0" fontId="9" fillId="4" borderId="3" xfId="1" applyFont="1" applyFill="1" applyBorder="1" applyAlignment="1" applyProtection="1">
      <alignment vertical="center" wrapText="1" readingOrder="1"/>
      <protection locked="0"/>
    </xf>
    <xf numFmtId="0" fontId="9" fillId="4" borderId="4" xfId="1" applyFont="1" applyFill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vertical="center"/>
    </xf>
    <xf numFmtId="0" fontId="12" fillId="10" borderId="4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1" applyFont="1" applyFill="1" applyBorder="1" applyAlignment="1" applyProtection="1">
      <alignment vertical="top" wrapText="1" readingOrder="1"/>
      <protection locked="0"/>
    </xf>
    <xf numFmtId="0" fontId="13" fillId="10" borderId="1" xfId="1" applyFont="1" applyFill="1" applyBorder="1" applyAlignment="1" applyProtection="1">
      <alignment horizontal="center" vertical="center" wrapText="1" readingOrder="1"/>
      <protection locked="0"/>
    </xf>
    <xf numFmtId="0" fontId="10" fillId="0" borderId="10" xfId="1" applyFont="1" applyBorder="1" applyAlignment="1" applyProtection="1">
      <alignment horizontal="center" vertical="center" wrapText="1" readingOrder="1"/>
      <protection locked="0"/>
    </xf>
    <xf numFmtId="0" fontId="5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1"/>
    <xf numFmtId="0" fontId="4" fillId="0" borderId="0" xfId="4" applyFont="1" applyAlignment="1" applyProtection="1">
      <alignment vertical="top" wrapText="1" readingOrder="1"/>
      <protection locked="0"/>
    </xf>
    <xf numFmtId="0" fontId="0" fillId="0" borderId="0" xfId="0"/>
    <xf numFmtId="0" fontId="4" fillId="0" borderId="0" xfId="4" applyFont="1" applyAlignment="1" applyProtection="1">
      <alignment vertical="top" wrapText="1" readingOrder="1"/>
      <protection locked="0"/>
    </xf>
    <xf numFmtId="0" fontId="4" fillId="0" borderId="0" xfId="4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5" fillId="0" borderId="0" xfId="6"/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1" fillId="14" borderId="0" xfId="0" applyFont="1" applyFill="1"/>
    <xf numFmtId="0" fontId="25" fillId="0" borderId="0" xfId="6"/>
    <xf numFmtId="0" fontId="0" fillId="17" borderId="0" xfId="0" applyFill="1"/>
    <xf numFmtId="0" fontId="4" fillId="0" borderId="0" xfId="6" applyFont="1" applyAlignment="1" applyProtection="1">
      <alignment horizontal="left" vertical="top" wrapText="1" readingOrder="1"/>
      <protection locked="0"/>
    </xf>
    <xf numFmtId="0" fontId="0" fillId="0" borderId="0" xfId="0" applyAlignment="1"/>
    <xf numFmtId="0" fontId="2" fillId="12" borderId="4" xfId="3" applyFont="1" applyFill="1" applyBorder="1" applyAlignment="1">
      <alignment horizontal="center"/>
    </xf>
    <xf numFmtId="0" fontId="15" fillId="11" borderId="0" xfId="3" applyFill="1" applyAlignment="1">
      <alignment horizontal="center"/>
    </xf>
    <xf numFmtId="0" fontId="3" fillId="8" borderId="0" xfId="1" applyFill="1" applyAlignment="1">
      <alignment horizontal="center"/>
    </xf>
    <xf numFmtId="0" fontId="27" fillId="18" borderId="18" xfId="0" applyFont="1" applyFill="1" applyBorder="1" applyAlignment="1">
      <alignment vertical="center"/>
    </xf>
    <xf numFmtId="0" fontId="24" fillId="18" borderId="18" xfId="5" applyFill="1" applyBorder="1" applyAlignment="1">
      <alignment vertical="center"/>
    </xf>
    <xf numFmtId="0" fontId="28" fillId="18" borderId="18" xfId="0" applyFont="1" applyFill="1" applyBorder="1" applyAlignment="1">
      <alignment vertical="center"/>
    </xf>
    <xf numFmtId="0" fontId="0" fillId="18" borderId="22" xfId="0" applyFill="1" applyBorder="1" applyAlignment="1"/>
    <xf numFmtId="0" fontId="4" fillId="0" borderId="0" xfId="6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0" fontId="3" fillId="19" borderId="0" xfId="1" applyFill="1"/>
    <xf numFmtId="0" fontId="5" fillId="13" borderId="11" xfId="3" applyFont="1" applyFill="1" applyBorder="1" applyAlignment="1">
      <alignment horizontal="left" vertical="center"/>
    </xf>
    <xf numFmtId="0" fontId="5" fillId="13" borderId="11" xfId="3" applyFont="1" applyFill="1" applyBorder="1" applyAlignment="1">
      <alignment horizontal="center" vertical="center"/>
    </xf>
    <xf numFmtId="0" fontId="3" fillId="17" borderId="16" xfId="1" applyFill="1" applyBorder="1" applyAlignment="1">
      <alignment horizontal="center"/>
    </xf>
    <xf numFmtId="0" fontId="18" fillId="17" borderId="16" xfId="1" applyFont="1" applyFill="1" applyBorder="1" applyAlignment="1">
      <alignment horizontal="center"/>
    </xf>
    <xf numFmtId="0" fontId="3" fillId="17" borderId="16" xfId="1" applyFill="1" applyBorder="1"/>
    <xf numFmtId="0" fontId="2" fillId="17" borderId="1" xfId="3" applyFont="1" applyFill="1" applyBorder="1" applyAlignment="1">
      <alignment horizontal="left" indent="1"/>
    </xf>
    <xf numFmtId="0" fontId="5" fillId="2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1" readingOrder="1"/>
      <protection locked="0"/>
    </xf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top" wrapText="1" readingOrder="1"/>
      <protection locked="0"/>
    </xf>
    <xf numFmtId="0" fontId="26" fillId="0" borderId="0" xfId="6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4" applyFont="1" applyBorder="1" applyAlignment="1" applyProtection="1">
      <alignment horizontal="left" vertical="top" wrapText="1" readingOrder="1"/>
      <protection locked="0"/>
    </xf>
    <xf numFmtId="0" fontId="3" fillId="0" borderId="0" xfId="1" applyAlignment="1">
      <alignment horizontal="left"/>
    </xf>
    <xf numFmtId="0" fontId="3" fillId="0" borderId="0" xfId="1" applyBorder="1" applyAlignment="1">
      <alignment horizontal="left"/>
    </xf>
    <xf numFmtId="0" fontId="26" fillId="0" borderId="24" xfId="0" applyFont="1" applyBorder="1" applyAlignment="1" applyProtection="1">
      <alignment horizontal="left" vertical="top" wrapText="1" readingOrder="1"/>
      <protection locked="0"/>
    </xf>
    <xf numFmtId="0" fontId="26" fillId="0" borderId="24" xfId="6" applyFont="1" applyBorder="1" applyAlignment="1" applyProtection="1">
      <alignment horizontal="left" vertical="top" wrapText="1" readingOrder="1"/>
      <protection locked="0"/>
    </xf>
    <xf numFmtId="0" fontId="4" fillId="0" borderId="24" xfId="0" applyFont="1" applyBorder="1" applyAlignment="1" applyProtection="1">
      <alignment horizontal="left" vertical="top" wrapText="1" readingOrder="1"/>
      <protection locked="0"/>
    </xf>
    <xf numFmtId="0" fontId="4" fillId="0" borderId="24" xfId="4" applyFont="1" applyBorder="1" applyAlignment="1" applyProtection="1">
      <alignment horizontal="left" vertical="top" wrapText="1" readingOrder="1"/>
      <protection locked="0"/>
    </xf>
    <xf numFmtId="0" fontId="3" fillId="0" borderId="24" xfId="1" applyBorder="1" applyAlignment="1">
      <alignment horizontal="left"/>
    </xf>
    <xf numFmtId="164" fontId="26" fillId="0" borderId="0" xfId="0" applyNumberFormat="1" applyFont="1" applyAlignment="1" applyProtection="1">
      <alignment horizontal="left" vertical="top" wrapText="1" readingOrder="1"/>
      <protection locked="0"/>
    </xf>
    <xf numFmtId="164" fontId="26" fillId="0" borderId="0" xfId="6" applyNumberFormat="1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left" vertical="top" wrapText="1" readingOrder="1"/>
      <protection locked="0"/>
    </xf>
    <xf numFmtId="165" fontId="4" fillId="0" borderId="0" xfId="4" applyNumberFormat="1" applyFont="1" applyAlignment="1" applyProtection="1">
      <alignment horizontal="left" vertical="top" wrapText="1" readingOrder="1"/>
      <protection locked="0"/>
    </xf>
    <xf numFmtId="0" fontId="20" fillId="0" borderId="0" xfId="1" applyFont="1" applyAlignment="1">
      <alignment horizontal="left"/>
    </xf>
    <xf numFmtId="165" fontId="20" fillId="0" borderId="0" xfId="1" applyNumberFormat="1" applyFont="1" applyAlignment="1">
      <alignment horizontal="left"/>
    </xf>
    <xf numFmtId="0" fontId="2" fillId="0" borderId="0" xfId="3" applyFont="1" applyFill="1" applyBorder="1" applyAlignment="1">
      <alignment horizontal="left" indent="1"/>
    </xf>
    <xf numFmtId="165" fontId="16" fillId="0" borderId="0" xfId="1" applyNumberFormat="1" applyFont="1" applyBorder="1" applyAlignment="1" applyProtection="1">
      <alignment horizontal="left" wrapText="1" readingOrder="1"/>
      <protection locked="0"/>
    </xf>
    <xf numFmtId="165" fontId="16" fillId="0" borderId="25" xfId="1" applyNumberFormat="1" applyFont="1" applyBorder="1" applyAlignment="1" applyProtection="1">
      <alignment horizontal="left" wrapText="1" readingOrder="1"/>
      <protection locked="0"/>
    </xf>
    <xf numFmtId="164" fontId="26" fillId="0" borderId="25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25" xfId="1" applyNumberFormat="1" applyFont="1" applyBorder="1" applyAlignment="1">
      <alignment horizontal="left"/>
    </xf>
    <xf numFmtId="164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0" xfId="1" applyNumberFormat="1" applyFont="1" applyBorder="1" applyAlignment="1">
      <alignment horizontal="left"/>
    </xf>
    <xf numFmtId="1" fontId="20" fillId="0" borderId="0" xfId="1" applyNumberFormat="1" applyFont="1" applyBorder="1" applyAlignment="1">
      <alignment horizontal="left"/>
    </xf>
    <xf numFmtId="0" fontId="3" fillId="0" borderId="16" xfId="1" applyBorder="1"/>
    <xf numFmtId="0" fontId="3" fillId="20" borderId="16" xfId="1" applyFill="1" applyBorder="1"/>
    <xf numFmtId="164" fontId="26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164" fontId="26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16" fillId="0" borderId="0" xfId="1" applyNumberFormat="1" applyFont="1" applyBorder="1" applyAlignment="1" applyProtection="1">
      <alignment horizontal="left" wrapText="1" readingOrder="1"/>
      <protection locked="0"/>
    </xf>
    <xf numFmtId="0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0" fillId="0" borderId="0" xfId="1" applyNumberFormat="1" applyFont="1" applyBorder="1" applyAlignment="1">
      <alignment horizontal="left"/>
    </xf>
    <xf numFmtId="164" fontId="26" fillId="0" borderId="26" xfId="0" applyNumberFormat="1" applyFont="1" applyBorder="1" applyAlignment="1" applyProtection="1">
      <alignment horizontal="left" vertical="top" wrapText="1" readingOrder="1"/>
      <protection locked="0"/>
    </xf>
    <xf numFmtId="164" fontId="4" fillId="0" borderId="26" xfId="0" applyNumberFormat="1" applyFont="1" applyBorder="1" applyAlignment="1" applyProtection="1">
      <alignment horizontal="left" vertical="top" wrapText="1" readingOrder="1"/>
      <protection locked="0"/>
    </xf>
    <xf numFmtId="0" fontId="3" fillId="8" borderId="0" xfId="1" applyFill="1" applyAlignment="1">
      <alignment horizontal="left"/>
    </xf>
    <xf numFmtId="0" fontId="3" fillId="15" borderId="16" xfId="1" applyFill="1" applyBorder="1"/>
    <xf numFmtId="164" fontId="4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1" xfId="1" applyFont="1" applyBorder="1" applyAlignment="1" applyProtection="1">
      <alignment horizontal="center" vertical="center" wrapText="1" readingOrder="1"/>
      <protection locked="0"/>
    </xf>
    <xf numFmtId="164" fontId="26" fillId="21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2" fillId="0" borderId="0" xfId="0" applyFont="1" applyFill="1" applyAlignment="1" applyProtection="1">
      <alignment horizontal="left" vertical="top" wrapText="1" readingOrder="1"/>
      <protection locked="0"/>
    </xf>
    <xf numFmtId="164" fontId="22" fillId="0" borderId="0" xfId="0" applyNumberFormat="1" applyFont="1" applyFill="1" applyAlignment="1" applyProtection="1">
      <alignment horizontal="left" vertical="top" wrapText="1" readingOrder="1"/>
      <protection locked="0"/>
    </xf>
    <xf numFmtId="164" fontId="4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 readingOrder="1"/>
      <protection locked="0"/>
    </xf>
    <xf numFmtId="0" fontId="31" fillId="0" borderId="24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ill="1" applyAlignment="1">
      <alignment horizontal="left"/>
    </xf>
    <xf numFmtId="164" fontId="26" fillId="0" borderId="0" xfId="0" applyNumberFormat="1" applyFont="1" applyFill="1" applyAlignment="1" applyProtection="1">
      <alignment horizontal="left" vertical="top" wrapText="1" readingOrder="1"/>
      <protection locked="0"/>
    </xf>
    <xf numFmtId="0" fontId="20" fillId="0" borderId="0" xfId="1" applyFont="1" applyFill="1" applyAlignment="1">
      <alignment horizontal="left"/>
    </xf>
    <xf numFmtId="0" fontId="19" fillId="0" borderId="0" xfId="1" applyFont="1" applyFill="1"/>
    <xf numFmtId="0" fontId="3" fillId="0" borderId="0" xfId="1" applyFill="1" applyBorder="1" applyAlignment="1">
      <alignment horizontal="left"/>
    </xf>
    <xf numFmtId="0" fontId="3" fillId="0" borderId="24" xfId="1" applyFill="1" applyBorder="1" applyAlignment="1">
      <alignment horizontal="left"/>
    </xf>
    <xf numFmtId="0" fontId="32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24" xfId="0" applyFont="1" applyFill="1" applyBorder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26" fillId="3" borderId="27" xfId="0" applyFont="1" applyFill="1" applyBorder="1" applyAlignment="1" applyProtection="1">
      <alignment horizontal="left" vertical="top" wrapText="1" readingOrder="1"/>
      <protection locked="0"/>
    </xf>
    <xf numFmtId="0" fontId="26" fillId="3" borderId="27" xfId="0" applyFont="1" applyFill="1" applyBorder="1" applyAlignment="1" applyProtection="1">
      <alignment horizontal="right" vertical="top" wrapText="1" readingOrder="1"/>
      <protection locked="0"/>
    </xf>
    <xf numFmtId="0" fontId="26" fillId="3" borderId="0" xfId="0" applyFont="1" applyFill="1" applyAlignment="1" applyProtection="1">
      <alignment horizontal="left" vertical="top" wrapText="1" readingOrder="1"/>
      <protection locked="0"/>
    </xf>
    <xf numFmtId="0" fontId="26" fillId="3" borderId="0" xfId="0" applyFont="1" applyFill="1" applyAlignment="1" applyProtection="1">
      <alignment vertical="top" wrapText="1" readingOrder="1"/>
      <protection locked="0"/>
    </xf>
    <xf numFmtId="0" fontId="26" fillId="3" borderId="0" xfId="0" applyFont="1" applyFill="1" applyBorder="1" applyAlignment="1" applyProtection="1">
      <alignment horizontal="left" vertical="top" wrapText="1" readingOrder="1"/>
      <protection locked="0"/>
    </xf>
    <xf numFmtId="0" fontId="26" fillId="3" borderId="24" xfId="0" applyFont="1" applyFill="1" applyBorder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vertical="top" wrapText="1" readingOrder="1"/>
      <protection locked="0"/>
    </xf>
    <xf numFmtId="0" fontId="31" fillId="3" borderId="24" xfId="0" applyFont="1" applyFill="1" applyBorder="1" applyAlignment="1" applyProtection="1">
      <alignment horizontal="left" vertical="top" wrapText="1" readingOrder="1"/>
      <protection locked="0"/>
    </xf>
    <xf numFmtId="0" fontId="3" fillId="3" borderId="0" xfId="1" applyFill="1" applyAlignment="1">
      <alignment horizontal="left"/>
    </xf>
    <xf numFmtId="0" fontId="3" fillId="0" borderId="0" xfId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22" fillId="20" borderId="27" xfId="0" applyFont="1" applyFill="1" applyBorder="1" applyAlignment="1" applyProtection="1">
      <alignment horizontal="left" wrapText="1" readingOrder="1"/>
      <protection locked="0"/>
    </xf>
    <xf numFmtId="0" fontId="22" fillId="20" borderId="27" xfId="0" applyFont="1" applyFill="1" applyBorder="1" applyAlignment="1" applyProtection="1">
      <alignment horizontal="right" vertical="top" wrapText="1" readingOrder="1"/>
      <protection locked="0"/>
    </xf>
    <xf numFmtId="0" fontId="22" fillId="20" borderId="0" xfId="0" applyFont="1" applyFill="1" applyAlignment="1" applyProtection="1">
      <alignment horizontal="left" vertical="top" wrapText="1" readingOrder="1"/>
      <protection locked="0"/>
    </xf>
    <xf numFmtId="164" fontId="22" fillId="20" borderId="0" xfId="0" applyNumberFormat="1" applyFont="1" applyFill="1" applyAlignment="1" applyProtection="1">
      <alignment horizontal="left" vertical="top" wrapText="1" readingOrder="1"/>
      <protection locked="0"/>
    </xf>
    <xf numFmtId="0" fontId="31" fillId="20" borderId="0" xfId="0" applyFont="1" applyFill="1" applyAlignment="1" applyProtection="1">
      <alignment horizontal="left" vertical="top" wrapText="1" readingOrder="1"/>
      <protection locked="0"/>
    </xf>
    <xf numFmtId="0" fontId="26" fillId="20" borderId="0" xfId="0" applyFont="1" applyFill="1" applyAlignment="1" applyProtection="1">
      <alignment horizontal="left" vertical="top" wrapText="1" readingOrder="1"/>
      <protection locked="0"/>
    </xf>
    <xf numFmtId="0" fontId="0" fillId="22" borderId="0" xfId="0" applyFill="1"/>
    <xf numFmtId="165" fontId="4" fillId="22" borderId="25" xfId="4" applyNumberFormat="1" applyFont="1" applyFill="1" applyBorder="1" applyAlignment="1" applyProtection="1">
      <alignment horizontal="left" vertical="top" wrapText="1" readingOrder="1"/>
      <protection locked="0"/>
    </xf>
    <xf numFmtId="1" fontId="4" fillId="22" borderId="0" xfId="4" applyNumberFormat="1" applyFont="1" applyFill="1" applyBorder="1" applyAlignment="1" applyProtection="1">
      <alignment horizontal="left" vertical="top" wrapText="1" readingOrder="1"/>
      <protection locked="0"/>
    </xf>
    <xf numFmtId="165" fontId="20" fillId="22" borderId="25" xfId="1" applyNumberFormat="1" applyFont="1" applyFill="1" applyBorder="1" applyAlignment="1">
      <alignment horizontal="left"/>
    </xf>
    <xf numFmtId="1" fontId="20" fillId="22" borderId="0" xfId="1" applyNumberFormat="1" applyFont="1" applyFill="1" applyBorder="1" applyAlignment="1">
      <alignment horizontal="left"/>
    </xf>
    <xf numFmtId="0" fontId="22" fillId="20" borderId="0" xfId="0" applyFont="1" applyFill="1" applyAlignment="1" applyProtection="1">
      <alignment horizontal="right" vertical="top" wrapText="1" readingOrder="1"/>
      <protection locked="0"/>
    </xf>
    <xf numFmtId="0" fontId="31" fillId="20" borderId="0" xfId="0" applyFont="1" applyFill="1" applyAlignment="1" applyProtection="1">
      <alignment horizontal="right" vertical="top" wrapText="1" readingOrder="1"/>
      <protection locked="0"/>
    </xf>
    <xf numFmtId="0" fontId="16" fillId="0" borderId="16" xfId="1" applyFont="1" applyBorder="1" applyAlignment="1" applyProtection="1">
      <alignment horizontal="center" wrapText="1" readingOrder="1"/>
      <protection locked="0"/>
    </xf>
    <xf numFmtId="0" fontId="30" fillId="0" borderId="16" xfId="1" applyFont="1" applyBorder="1" applyAlignment="1" applyProtection="1">
      <alignment horizontal="center" wrapText="1" readingOrder="1"/>
      <protection locked="0"/>
    </xf>
    <xf numFmtId="0" fontId="16" fillId="0" borderId="16" xfId="1" applyFont="1" applyBorder="1" applyAlignment="1" applyProtection="1">
      <alignment wrapText="1" readingOrder="1"/>
      <protection locked="0"/>
    </xf>
    <xf numFmtId="0" fontId="17" fillId="0" borderId="16" xfId="1" applyFont="1" applyBorder="1" applyAlignment="1" applyProtection="1">
      <alignment horizontal="left" wrapText="1" readingOrder="1"/>
      <protection locked="0"/>
    </xf>
    <xf numFmtId="0" fontId="16" fillId="0" borderId="16" xfId="1" applyFont="1" applyBorder="1" applyAlignment="1" applyProtection="1">
      <alignment horizontal="left" wrapText="1" readingOrder="1"/>
      <protection locked="0"/>
    </xf>
    <xf numFmtId="0" fontId="30" fillId="0" borderId="16" xfId="1" applyFont="1" applyFill="1" applyBorder="1" applyAlignment="1" applyProtection="1">
      <alignment horizontal="left" wrapText="1" readingOrder="1"/>
      <protection locked="0"/>
    </xf>
    <xf numFmtId="165" fontId="30" fillId="0" borderId="16" xfId="1" applyNumberFormat="1" applyFont="1" applyFill="1" applyBorder="1" applyAlignment="1" applyProtection="1">
      <alignment horizontal="left" wrapText="1" readingOrder="1"/>
      <protection locked="0"/>
    </xf>
    <xf numFmtId="165" fontId="16" fillId="0" borderId="16" xfId="1" applyNumberFormat="1" applyFont="1" applyBorder="1" applyAlignment="1" applyProtection="1">
      <alignment horizontal="left" wrapText="1" readingOrder="1"/>
      <protection locked="0"/>
    </xf>
    <xf numFmtId="1" fontId="30" fillId="0" borderId="16" xfId="1" applyNumberFormat="1" applyFont="1" applyBorder="1" applyAlignment="1" applyProtection="1">
      <alignment horizontal="left" wrapText="1" readingOrder="1"/>
      <protection locked="0"/>
    </xf>
    <xf numFmtId="1" fontId="16" fillId="0" borderId="16" xfId="1" applyNumberFormat="1" applyFont="1" applyBorder="1" applyAlignment="1" applyProtection="1">
      <alignment horizontal="left" wrapText="1" readingOrder="1"/>
      <protection locked="0"/>
    </xf>
    <xf numFmtId="0" fontId="4" fillId="3" borderId="27" xfId="0" applyFont="1" applyFill="1" applyBorder="1" applyAlignment="1" applyProtection="1">
      <alignment horizontal="left" vertical="top" wrapText="1" readingOrder="1"/>
      <protection locked="0"/>
    </xf>
    <xf numFmtId="0" fontId="6" fillId="0" borderId="2" xfId="0" applyFont="1" applyBorder="1" applyAlignment="1">
      <alignment horizontal="center" vertical="center"/>
    </xf>
    <xf numFmtId="0" fontId="34" fillId="0" borderId="24" xfId="0" applyFont="1" applyFill="1" applyBorder="1" applyAlignment="1" applyProtection="1">
      <alignment horizontal="left" vertical="top" wrapText="1" readingOrder="1"/>
      <protection locked="0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/>
    </xf>
    <xf numFmtId="0" fontId="35" fillId="0" borderId="28" xfId="0" applyFont="1" applyBorder="1" applyAlignment="1">
      <alignment horizontal="left" vertical="top" wrapText="1" readingOrder="1"/>
    </xf>
    <xf numFmtId="0" fontId="35" fillId="0" borderId="28" xfId="0" applyFont="1" applyBorder="1" applyAlignment="1">
      <alignment horizontal="center" vertical="top" wrapText="1" readingOrder="1"/>
    </xf>
    <xf numFmtId="0" fontId="35" fillId="0" borderId="28" xfId="0" applyFont="1" applyBorder="1" applyAlignment="1">
      <alignment horizontal="right" vertical="top" wrapText="1" readingOrder="1"/>
    </xf>
    <xf numFmtId="166" fontId="35" fillId="0" borderId="28" xfId="0" applyNumberFormat="1" applyFont="1" applyBorder="1" applyAlignment="1">
      <alignment horizontal="right" vertical="top" wrapText="1" readingOrder="1"/>
    </xf>
    <xf numFmtId="0" fontId="35" fillId="0" borderId="28" xfId="0" applyFont="1" applyBorder="1" applyAlignment="1">
      <alignment horizontal="right" wrapText="1" readingOrder="1"/>
    </xf>
    <xf numFmtId="0" fontId="36" fillId="0" borderId="29" xfId="0" applyFont="1" applyBorder="1" applyAlignment="1">
      <alignment horizontal="left" wrapText="1" readingOrder="1"/>
    </xf>
    <xf numFmtId="0" fontId="36" fillId="0" borderId="0" xfId="0" applyFont="1" applyAlignment="1">
      <alignment horizontal="left" wrapText="1" readingOrder="1"/>
    </xf>
    <xf numFmtId="0" fontId="36" fillId="0" borderId="30" xfId="0" applyFont="1" applyBorder="1" applyAlignment="1">
      <alignment horizontal="left" wrapText="1" readingOrder="1"/>
    </xf>
    <xf numFmtId="0" fontId="36" fillId="0" borderId="28" xfId="0" applyFont="1" applyBorder="1" applyAlignment="1">
      <alignment horizontal="center" wrapText="1" readingOrder="1"/>
    </xf>
    <xf numFmtId="0" fontId="36" fillId="0" borderId="28" xfId="0" applyFont="1" applyBorder="1" applyAlignment="1">
      <alignment horizontal="left" vertical="center" wrapText="1" readingOrder="1"/>
    </xf>
    <xf numFmtId="0" fontId="35" fillId="0" borderId="28" xfId="0" applyFont="1" applyBorder="1" applyAlignment="1">
      <alignment horizontal="right" vertical="center" wrapText="1" readingOrder="1"/>
    </xf>
    <xf numFmtId="0" fontId="8" fillId="7" borderId="2" xfId="1" applyFont="1" applyFill="1" applyBorder="1" applyAlignment="1" applyProtection="1">
      <alignment horizontal="center" vertical="center" readingOrder="1"/>
      <protection locked="0"/>
    </xf>
    <xf numFmtId="0" fontId="8" fillId="7" borderId="3" xfId="1" applyFont="1" applyFill="1" applyBorder="1" applyAlignment="1" applyProtection="1">
      <alignment horizontal="center" vertical="center" readingOrder="1"/>
      <protection locked="0"/>
    </xf>
    <xf numFmtId="0" fontId="8" fillId="7" borderId="4" xfId="1" applyFont="1" applyFill="1" applyBorder="1" applyAlignment="1" applyProtection="1">
      <alignment horizontal="center" vertical="center" readingOrder="1"/>
      <protection locked="0"/>
    </xf>
    <xf numFmtId="0" fontId="8" fillId="0" borderId="6" xfId="1" applyFont="1" applyBorder="1" applyAlignment="1" applyProtection="1">
      <alignment horizontal="center" vertical="center" readingOrder="1"/>
      <protection locked="0"/>
    </xf>
    <xf numFmtId="0" fontId="8" fillId="0" borderId="3" xfId="1" applyFont="1" applyBorder="1" applyAlignment="1" applyProtection="1">
      <alignment horizontal="center" vertical="center" readingOrder="1"/>
      <protection locked="0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8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36" fillId="0" borderId="28" xfId="0" applyFont="1" applyBorder="1" applyAlignment="1">
      <alignment horizontal="left" wrapText="1" readingOrder="1"/>
    </xf>
    <xf numFmtId="0" fontId="37" fillId="0" borderId="31" xfId="0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35" fillId="0" borderId="30" xfId="0" applyFont="1" applyBorder="1" applyAlignment="1">
      <alignment horizontal="right" wrapText="1" readingOrder="1"/>
    </xf>
    <xf numFmtId="0" fontId="37" fillId="0" borderId="30" xfId="0" applyFont="1" applyBorder="1" applyAlignment="1">
      <alignment vertical="top" wrapText="1"/>
    </xf>
    <xf numFmtId="0" fontId="27" fillId="18" borderId="19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4" fillId="18" borderId="19" xfId="5" applyFill="1" applyBorder="1" applyAlignment="1">
      <alignment vertical="center"/>
    </xf>
    <xf numFmtId="0" fontId="24" fillId="18" borderId="21" xfId="5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4" fillId="18" borderId="20" xfId="5" applyFill="1" applyBorder="1" applyAlignment="1">
      <alignment vertical="center"/>
    </xf>
  </cellXfs>
  <cellStyles count="8">
    <cellStyle name="Hyperlink" xfId="5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DBE"/>
      <color rgb="FFFFDB69"/>
      <color rgb="FFFFFFC1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Jordan" TargetMode="External"/><Relationship Id="rId21" Type="http://schemas.openxmlformats.org/officeDocument/2006/relationships/hyperlink" Target="https://en.wikipedia.org/wiki/Belgium" TargetMode="External"/><Relationship Id="rId42" Type="http://schemas.openxmlformats.org/officeDocument/2006/relationships/hyperlink" Target="https://en.wikipedia.org/wiki/People%27s_Republic_of_China" TargetMode="External"/><Relationship Id="rId63" Type="http://schemas.openxmlformats.org/officeDocument/2006/relationships/hyperlink" Target="https://en.wikipedia.org/wiki/Europe" TargetMode="External"/><Relationship Id="rId84" Type="http://schemas.openxmlformats.org/officeDocument/2006/relationships/hyperlink" Target="https://en.wikipedia.org/wiki/East_Germany" TargetMode="External"/><Relationship Id="rId138" Type="http://schemas.openxmlformats.org/officeDocument/2006/relationships/hyperlink" Target="https://en.wikipedia.org/wiki/Martinique" TargetMode="External"/><Relationship Id="rId159" Type="http://schemas.openxmlformats.org/officeDocument/2006/relationships/hyperlink" Target="https://en.wikipedia.org/wiki/Norfolk_Island" TargetMode="External"/><Relationship Id="rId170" Type="http://schemas.openxmlformats.org/officeDocument/2006/relationships/hyperlink" Target="https://en.wikipedia.org/wiki/New_Zealand" TargetMode="External"/><Relationship Id="rId191" Type="http://schemas.openxmlformats.org/officeDocument/2006/relationships/hyperlink" Target="https://en.wikipedia.org/wiki/Rwanda" TargetMode="External"/><Relationship Id="rId205" Type="http://schemas.openxmlformats.org/officeDocument/2006/relationships/hyperlink" Target="https://en.wikipedia.org/wiki/South_America" TargetMode="External"/><Relationship Id="rId226" Type="http://schemas.openxmlformats.org/officeDocument/2006/relationships/hyperlink" Target="https://en.wikipedia.org/wiki/Turkey_(country)" TargetMode="External"/><Relationship Id="rId247" Type="http://schemas.openxmlformats.org/officeDocument/2006/relationships/hyperlink" Target="https://en.wikipedia.org/wiki/Western_Sahara" TargetMode="External"/><Relationship Id="rId107" Type="http://schemas.openxmlformats.org/officeDocument/2006/relationships/hyperlink" Target="https://en.wikipedia.org/wiki/British_Indian_Ocean_Territory" TargetMode="External"/><Relationship Id="rId11" Type="http://schemas.openxmlformats.org/officeDocument/2006/relationships/hyperlink" Target="https://en.wikipedia.org/wiki/Argentina" TargetMode="External"/><Relationship Id="rId32" Type="http://schemas.openxmlformats.org/officeDocument/2006/relationships/hyperlink" Target="https://en.wikipedia.org/wiki/Bulgaria" TargetMode="External"/><Relationship Id="rId53" Type="http://schemas.openxmlformats.org/officeDocument/2006/relationships/hyperlink" Target="https://en.wikipedia.org/wiki/Cuba" TargetMode="External"/><Relationship Id="rId74" Type="http://schemas.openxmlformats.org/officeDocument/2006/relationships/hyperlink" Target="https://en.wikipedia.org/wiki/Fiji" TargetMode="External"/><Relationship Id="rId128" Type="http://schemas.openxmlformats.org/officeDocument/2006/relationships/hyperlink" Target="https://en.wikipedia.org/wiki/Lebanon" TargetMode="External"/><Relationship Id="rId149" Type="http://schemas.openxmlformats.org/officeDocument/2006/relationships/hyperlink" Target="https://en.wikipedia.org/wiki/Mauritania" TargetMode="External"/><Relationship Id="rId5" Type="http://schemas.openxmlformats.org/officeDocument/2006/relationships/hyperlink" Target="https://en.wikipedia.org/wiki/Algeria" TargetMode="External"/><Relationship Id="rId95" Type="http://schemas.openxmlformats.org/officeDocument/2006/relationships/hyperlink" Target="https://en.wikipedia.org/wiki/Guinea" TargetMode="External"/><Relationship Id="rId160" Type="http://schemas.openxmlformats.org/officeDocument/2006/relationships/hyperlink" Target="https://en.wikipedia.org/wiki/Niger" TargetMode="External"/><Relationship Id="rId181" Type="http://schemas.openxmlformats.org/officeDocument/2006/relationships/hyperlink" Target="https://en.wikipedia.org/wiki/Palestinian_territories" TargetMode="External"/><Relationship Id="rId216" Type="http://schemas.openxmlformats.org/officeDocument/2006/relationships/hyperlink" Target="https://en.wikipedia.org/wiki/Trinidad_and_Tobago" TargetMode="External"/><Relationship Id="rId237" Type="http://schemas.openxmlformats.org/officeDocument/2006/relationships/hyperlink" Target="https://en.wikipedia.org/wiki/Uruguay" TargetMode="External"/><Relationship Id="rId22" Type="http://schemas.openxmlformats.org/officeDocument/2006/relationships/hyperlink" Target="https://en.wikipedia.org/wiki/Bahamas" TargetMode="External"/><Relationship Id="rId43" Type="http://schemas.openxmlformats.org/officeDocument/2006/relationships/hyperlink" Target="https://en.wikipedia.org/wiki/Chile" TargetMode="External"/><Relationship Id="rId64" Type="http://schemas.openxmlformats.org/officeDocument/2006/relationships/hyperlink" Target="https://en.wikipedia.org/wiki/Egypt" TargetMode="External"/><Relationship Id="rId118" Type="http://schemas.openxmlformats.org/officeDocument/2006/relationships/hyperlink" Target="https://en.wikipedia.org/wiki/Johnston_Atoll" TargetMode="External"/><Relationship Id="rId139" Type="http://schemas.openxmlformats.org/officeDocument/2006/relationships/hyperlink" Target="https://en.wikipedia.org/wiki/Macau" TargetMode="External"/><Relationship Id="rId85" Type="http://schemas.openxmlformats.org/officeDocument/2006/relationships/hyperlink" Target="https://en.wikipedia.org/wiki/Germany" TargetMode="External"/><Relationship Id="rId150" Type="http://schemas.openxmlformats.org/officeDocument/2006/relationships/hyperlink" Target="https://en.wikipedia.org/wiki/Malta" TargetMode="External"/><Relationship Id="rId171" Type="http://schemas.openxmlformats.org/officeDocument/2006/relationships/hyperlink" Target="https://en.wikipedia.org/wiki/Paraguay" TargetMode="External"/><Relationship Id="rId192" Type="http://schemas.openxmlformats.org/officeDocument/2006/relationships/hyperlink" Target="https://en.wikipedia.org/wiki/Saudi_Arabia" TargetMode="External"/><Relationship Id="rId206" Type="http://schemas.openxmlformats.org/officeDocument/2006/relationships/hyperlink" Target="https://en.wikipedia.org/wiki/American_Samoa" TargetMode="External"/><Relationship Id="rId227" Type="http://schemas.openxmlformats.org/officeDocument/2006/relationships/hyperlink" Target="https://en.wikipedia.org/wiki/Tuvalu" TargetMode="External"/><Relationship Id="rId248" Type="http://schemas.openxmlformats.org/officeDocument/2006/relationships/hyperlink" Target="https://en.wikipedia.org/wiki/Swaziland" TargetMode="External"/><Relationship Id="rId12" Type="http://schemas.openxmlformats.org/officeDocument/2006/relationships/hyperlink" Target="https://en.wikipedia.org/wiki/Australia" TargetMode="External"/><Relationship Id="rId33" Type="http://schemas.openxmlformats.org/officeDocument/2006/relationships/hyperlink" Target="https://en.wikipedia.org/wiki/Bouvet_Island" TargetMode="External"/><Relationship Id="rId108" Type="http://schemas.openxmlformats.org/officeDocument/2006/relationships/hyperlink" Target="https://en.wikipedia.org/wiki/U.S._Minor_Outlying_Islands" TargetMode="External"/><Relationship Id="rId129" Type="http://schemas.openxmlformats.org/officeDocument/2006/relationships/hyperlink" Target="https://en.wikipedia.org/wiki/Latvia" TargetMode="External"/><Relationship Id="rId54" Type="http://schemas.openxmlformats.org/officeDocument/2006/relationships/hyperlink" Target="https://en.wikipedia.org/wiki/Cape_Verde" TargetMode="External"/><Relationship Id="rId70" Type="http://schemas.openxmlformats.org/officeDocument/2006/relationships/hyperlink" Target="https://en.wikipedia.org/wiki/Ethiopia" TargetMode="External"/><Relationship Id="rId75" Type="http://schemas.openxmlformats.org/officeDocument/2006/relationships/hyperlink" Target="https://en.wikipedia.org/wiki/Falkland_Islands" TargetMode="External"/><Relationship Id="rId91" Type="http://schemas.openxmlformats.org/officeDocument/2006/relationships/hyperlink" Target="https://en.wikipedia.org/wiki/Guadeloupe" TargetMode="External"/><Relationship Id="rId96" Type="http://schemas.openxmlformats.org/officeDocument/2006/relationships/hyperlink" Target="https://en.wikipedia.org/wiki/Guyana" TargetMode="External"/><Relationship Id="rId140" Type="http://schemas.openxmlformats.org/officeDocument/2006/relationships/hyperlink" Target="https://en.wikipedia.org/wiki/Moldova" TargetMode="External"/><Relationship Id="rId145" Type="http://schemas.openxmlformats.org/officeDocument/2006/relationships/hyperlink" Target="https://en.wikipedia.org/wiki/Mali" TargetMode="External"/><Relationship Id="rId161" Type="http://schemas.openxmlformats.org/officeDocument/2006/relationships/hyperlink" Target="https://en.wikipedia.org/wiki/Vanuatu" TargetMode="External"/><Relationship Id="rId166" Type="http://schemas.openxmlformats.org/officeDocument/2006/relationships/hyperlink" Target="https://en.wikipedia.org/wiki/Nepal" TargetMode="External"/><Relationship Id="rId182" Type="http://schemas.openxmlformats.org/officeDocument/2006/relationships/hyperlink" Target="https://en.wikipedia.org/wiki/Guinea-Bissau" TargetMode="External"/><Relationship Id="rId187" Type="http://schemas.openxmlformats.org/officeDocument/2006/relationships/hyperlink" Target="https://en.wikipedia.org/wiki/Philippines" TargetMode="External"/><Relationship Id="rId217" Type="http://schemas.openxmlformats.org/officeDocument/2006/relationships/hyperlink" Target="https://en.wikipedia.org/wiki/Thailand" TargetMode="External"/><Relationship Id="rId1" Type="http://schemas.openxmlformats.org/officeDocument/2006/relationships/hyperlink" Target="https://en.wikipedia.org/wiki/Aruba" TargetMode="External"/><Relationship Id="rId6" Type="http://schemas.openxmlformats.org/officeDocument/2006/relationships/hyperlink" Target="https://en.wikipedia.org/wiki/Azerbaijan" TargetMode="External"/><Relationship Id="rId212" Type="http://schemas.openxmlformats.org/officeDocument/2006/relationships/hyperlink" Target="https://en.wikipedia.org/wiki/South_Georgia_and_South_Sandwich_Islands" TargetMode="External"/><Relationship Id="rId233" Type="http://schemas.openxmlformats.org/officeDocument/2006/relationships/hyperlink" Target="https://en.wikipedia.org/wiki/Union_of_Soviet_Socialist_Republics" TargetMode="External"/><Relationship Id="rId238" Type="http://schemas.openxmlformats.org/officeDocument/2006/relationships/hyperlink" Target="https://en.wikipedia.org/wiki/Uzbekistan" TargetMode="External"/><Relationship Id="rId254" Type="http://schemas.openxmlformats.org/officeDocument/2006/relationships/hyperlink" Target="https://en.wikipedia.org/wiki/Serbia_and_Montenegro" TargetMode="External"/><Relationship Id="rId23" Type="http://schemas.openxmlformats.org/officeDocument/2006/relationships/hyperlink" Target="https://en.wikipedia.org/wiki/Bangladesh" TargetMode="External"/><Relationship Id="rId28" Type="http://schemas.openxmlformats.org/officeDocument/2006/relationships/hyperlink" Target="https://en.wikipedia.org/wiki/Belarus" TargetMode="External"/><Relationship Id="rId49" Type="http://schemas.openxmlformats.org/officeDocument/2006/relationships/hyperlink" Target="https://en.wikipedia.org/wiki/Northern_Mariana_Islands" TargetMode="External"/><Relationship Id="rId114" Type="http://schemas.openxmlformats.org/officeDocument/2006/relationships/hyperlink" Target="https://en.wikipedia.org/wiki/Japan" TargetMode="External"/><Relationship Id="rId119" Type="http://schemas.openxmlformats.org/officeDocument/2006/relationships/hyperlink" Target="https://en.wikipedia.org/wiki/Kenya" TargetMode="External"/><Relationship Id="rId44" Type="http://schemas.openxmlformats.org/officeDocument/2006/relationships/hyperlink" Target="https://en.wikipedia.org/wiki/Cayman_Islands" TargetMode="External"/><Relationship Id="rId60" Type="http://schemas.openxmlformats.org/officeDocument/2006/relationships/hyperlink" Target="https://en.wikipedia.org/wiki/Dominica" TargetMode="External"/><Relationship Id="rId65" Type="http://schemas.openxmlformats.org/officeDocument/2006/relationships/hyperlink" Target="https://en.wikipedia.org/wiki/Republic_of_Ireland" TargetMode="External"/><Relationship Id="rId81" Type="http://schemas.openxmlformats.org/officeDocument/2006/relationships/hyperlink" Target="https://en.wikipedia.org/wiki/Republic_of_Macedonia" TargetMode="External"/><Relationship Id="rId86" Type="http://schemas.openxmlformats.org/officeDocument/2006/relationships/hyperlink" Target="https://en.wikipedia.org/wiki/Georgia_(country)" TargetMode="External"/><Relationship Id="rId130" Type="http://schemas.openxmlformats.org/officeDocument/2006/relationships/hyperlink" Target="https://en.wikipedia.org/wiki/Lithuania" TargetMode="External"/><Relationship Id="rId135" Type="http://schemas.openxmlformats.org/officeDocument/2006/relationships/hyperlink" Target="https://en.wikipedia.org/wiki/Luxembourg" TargetMode="External"/><Relationship Id="rId151" Type="http://schemas.openxmlformats.org/officeDocument/2006/relationships/hyperlink" Target="https://en.wikipedia.org/wiki/Oman" TargetMode="External"/><Relationship Id="rId156" Type="http://schemas.openxmlformats.org/officeDocument/2006/relationships/hyperlink" Target="https://en.wikipedia.org/wiki/Netherlands_Antilles" TargetMode="External"/><Relationship Id="rId177" Type="http://schemas.openxmlformats.org/officeDocument/2006/relationships/hyperlink" Target="https://en.wikipedia.org/wiki/Panama" TargetMode="External"/><Relationship Id="rId198" Type="http://schemas.openxmlformats.org/officeDocument/2006/relationships/hyperlink" Target="https://en.wikipedia.org/wiki/Saint_Helena" TargetMode="External"/><Relationship Id="rId172" Type="http://schemas.openxmlformats.org/officeDocument/2006/relationships/hyperlink" Target="https://en.wikipedia.org/wiki/Pitcairn_Islands" TargetMode="External"/><Relationship Id="rId193" Type="http://schemas.openxmlformats.org/officeDocument/2006/relationships/hyperlink" Target="https://en.wikipedia.org/wiki/Saint_Pierre_and_Miquelon" TargetMode="External"/><Relationship Id="rId202" Type="http://schemas.openxmlformats.org/officeDocument/2006/relationships/hyperlink" Target="https://en.wikipedia.org/wiki/San_Marino" TargetMode="External"/><Relationship Id="rId207" Type="http://schemas.openxmlformats.org/officeDocument/2006/relationships/hyperlink" Target="https://en.wikipedia.org/wiki/Samoa" TargetMode="External"/><Relationship Id="rId223" Type="http://schemas.openxmlformats.org/officeDocument/2006/relationships/hyperlink" Target="https://en.wikipedia.org/wiki/Togo" TargetMode="External"/><Relationship Id="rId228" Type="http://schemas.openxmlformats.org/officeDocument/2006/relationships/hyperlink" Target="https://en.wikipedia.org/wiki/Republic_of_China" TargetMode="External"/><Relationship Id="rId244" Type="http://schemas.openxmlformats.org/officeDocument/2006/relationships/hyperlink" Target="https://en.wikipedia.org/wiki/Vatican_City" TargetMode="External"/><Relationship Id="rId249" Type="http://schemas.openxmlformats.org/officeDocument/2006/relationships/hyperlink" Target="https://en.wikipedia.org/wiki/Supreme_Headquarters_Allied_Powers_Europe" TargetMode="External"/><Relationship Id="rId13" Type="http://schemas.openxmlformats.org/officeDocument/2006/relationships/hyperlink" Target="https://en.wikipedia.org/wiki/Ashmore_and_Cartier_Islands" TargetMode="External"/><Relationship Id="rId18" Type="http://schemas.openxmlformats.org/officeDocument/2006/relationships/hyperlink" Target="https://en.wikipedia.org/wiki/Barbados" TargetMode="External"/><Relationship Id="rId39" Type="http://schemas.openxmlformats.org/officeDocument/2006/relationships/hyperlink" Target="https://en.wikipedia.org/wiki/Sri_Lanka" TargetMode="External"/><Relationship Id="rId109" Type="http://schemas.openxmlformats.org/officeDocument/2006/relationships/hyperlink" Target="https://en.wikipedia.org/wiki/Iran" TargetMode="External"/><Relationship Id="rId34" Type="http://schemas.openxmlformats.org/officeDocument/2006/relationships/hyperlink" Target="https://en.wikipedia.org/wiki/Brunei" TargetMode="External"/><Relationship Id="rId50" Type="http://schemas.openxmlformats.org/officeDocument/2006/relationships/hyperlink" Target="https://en.wikipedia.org/wiki/Coral_Sea_Islands" TargetMode="External"/><Relationship Id="rId55" Type="http://schemas.openxmlformats.org/officeDocument/2006/relationships/hyperlink" Target="https://en.wikipedia.org/wiki/Cook_Islands" TargetMode="External"/><Relationship Id="rId76" Type="http://schemas.openxmlformats.org/officeDocument/2006/relationships/hyperlink" Target="https://en.wikipedia.org/wiki/Federated_States_of_Micronesia" TargetMode="External"/><Relationship Id="rId97" Type="http://schemas.openxmlformats.org/officeDocument/2006/relationships/hyperlink" Target="https://en.wikipedia.org/wiki/Haiti" TargetMode="External"/><Relationship Id="rId104" Type="http://schemas.openxmlformats.org/officeDocument/2006/relationships/hyperlink" Target="https://en.wikipedia.org/wiki/Iceland" TargetMode="External"/><Relationship Id="rId120" Type="http://schemas.openxmlformats.org/officeDocument/2006/relationships/hyperlink" Target="https://en.wikipedia.org/wiki/Kyrgyzstan" TargetMode="External"/><Relationship Id="rId125" Type="http://schemas.openxmlformats.org/officeDocument/2006/relationships/hyperlink" Target="https://en.wikipedia.org/wiki/Kuwait" TargetMode="External"/><Relationship Id="rId141" Type="http://schemas.openxmlformats.org/officeDocument/2006/relationships/hyperlink" Target="https://en.wikipedia.org/wiki/Montenegro" TargetMode="External"/><Relationship Id="rId146" Type="http://schemas.openxmlformats.org/officeDocument/2006/relationships/hyperlink" Target="https://en.wikipedia.org/wiki/Monaco" TargetMode="External"/><Relationship Id="rId167" Type="http://schemas.openxmlformats.org/officeDocument/2006/relationships/hyperlink" Target="https://en.wikipedia.org/wiki/Nauru" TargetMode="External"/><Relationship Id="rId188" Type="http://schemas.openxmlformats.org/officeDocument/2006/relationships/hyperlink" Target="https://en.wikipedia.org/wiki/Puerto_Rico" TargetMode="External"/><Relationship Id="rId7" Type="http://schemas.openxmlformats.org/officeDocument/2006/relationships/hyperlink" Target="https://en.wikipedia.org/wiki/Albania" TargetMode="External"/><Relationship Id="rId71" Type="http://schemas.openxmlformats.org/officeDocument/2006/relationships/hyperlink" Target="https://en.wikipedia.org/wiki/Africa" TargetMode="External"/><Relationship Id="rId92" Type="http://schemas.openxmlformats.org/officeDocument/2006/relationships/hyperlink" Target="https://en.wikipedia.org/wiki/Guam" TargetMode="External"/><Relationship Id="rId162" Type="http://schemas.openxmlformats.org/officeDocument/2006/relationships/hyperlink" Target="https://en.wikipedia.org/wiki/Nigeria" TargetMode="External"/><Relationship Id="rId183" Type="http://schemas.openxmlformats.org/officeDocument/2006/relationships/hyperlink" Target="https://en.wikipedia.org/wiki/Qatar" TargetMode="External"/><Relationship Id="rId213" Type="http://schemas.openxmlformats.org/officeDocument/2006/relationships/hyperlink" Target="https://en.wikipedia.org/wiki/Syrian_Arab_Republic" TargetMode="External"/><Relationship Id="rId218" Type="http://schemas.openxmlformats.org/officeDocument/2006/relationships/hyperlink" Target="https://en.wikipedia.org/wiki/Tajikistan" TargetMode="External"/><Relationship Id="rId234" Type="http://schemas.openxmlformats.org/officeDocument/2006/relationships/hyperlink" Target="https://en.wikipedia.org/wiki/United_States_of_America" TargetMode="External"/><Relationship Id="rId239" Type="http://schemas.openxmlformats.org/officeDocument/2006/relationships/hyperlink" Target="https://en.wikipedia.org/wiki/Saint_Vincent_and_the_Grenadines" TargetMode="External"/><Relationship Id="rId2" Type="http://schemas.openxmlformats.org/officeDocument/2006/relationships/hyperlink" Target="https://en.wikipedia.org/wiki/Asia" TargetMode="External"/><Relationship Id="rId29" Type="http://schemas.openxmlformats.org/officeDocument/2006/relationships/hyperlink" Target="https://en.wikipedia.org/wiki/Solomon_Islands" TargetMode="External"/><Relationship Id="rId250" Type="http://schemas.openxmlformats.org/officeDocument/2006/relationships/hyperlink" Target="https://en.wikipedia.org/wiki/SACLANT" TargetMode="External"/><Relationship Id="rId255" Type="http://schemas.openxmlformats.org/officeDocument/2006/relationships/hyperlink" Target="https://en.wikipedia.org/wiki/Federal_Republic_of_Yugoslavia" TargetMode="External"/><Relationship Id="rId24" Type="http://schemas.openxmlformats.org/officeDocument/2006/relationships/hyperlink" Target="https://en.wikipedia.org/wiki/Belize" TargetMode="External"/><Relationship Id="rId40" Type="http://schemas.openxmlformats.org/officeDocument/2006/relationships/hyperlink" Target="https://en.wikipedia.org/wiki/Republic_of_the_Congo" TargetMode="External"/><Relationship Id="rId45" Type="http://schemas.openxmlformats.org/officeDocument/2006/relationships/hyperlink" Target="https://en.wikipedia.org/wiki/Cocos_(Keeling)_Islands" TargetMode="External"/><Relationship Id="rId66" Type="http://schemas.openxmlformats.org/officeDocument/2006/relationships/hyperlink" Target="https://en.wikipedia.org/wiki/Equatorial_Guinea" TargetMode="External"/><Relationship Id="rId87" Type="http://schemas.openxmlformats.org/officeDocument/2006/relationships/hyperlink" Target="https://en.wikipedia.org/wiki/Ghana" TargetMode="External"/><Relationship Id="rId110" Type="http://schemas.openxmlformats.org/officeDocument/2006/relationships/hyperlink" Target="https://en.wikipedia.org/wiki/Israel" TargetMode="External"/><Relationship Id="rId115" Type="http://schemas.openxmlformats.org/officeDocument/2006/relationships/hyperlink" Target="https://en.wikipedia.org/wiki/Jamaica" TargetMode="External"/><Relationship Id="rId131" Type="http://schemas.openxmlformats.org/officeDocument/2006/relationships/hyperlink" Target="https://en.wikipedia.org/wiki/Liberia" TargetMode="External"/><Relationship Id="rId136" Type="http://schemas.openxmlformats.org/officeDocument/2006/relationships/hyperlink" Target="https://en.wikipedia.org/wiki/Libyan_Arab_Jamahiriya" TargetMode="External"/><Relationship Id="rId157" Type="http://schemas.openxmlformats.org/officeDocument/2006/relationships/hyperlink" Target="https://en.wikipedia.org/wiki/New_Caledonia" TargetMode="External"/><Relationship Id="rId178" Type="http://schemas.openxmlformats.org/officeDocument/2006/relationships/hyperlink" Target="https://en.wikipedia.org/wiki/Portugal" TargetMode="External"/><Relationship Id="rId61" Type="http://schemas.openxmlformats.org/officeDocument/2006/relationships/hyperlink" Target="https://en.wikipedia.org/wiki/Dominican_Republic" TargetMode="External"/><Relationship Id="rId82" Type="http://schemas.openxmlformats.org/officeDocument/2006/relationships/hyperlink" Target="https://en.wikipedia.org/wiki/The_Gambia" TargetMode="External"/><Relationship Id="rId152" Type="http://schemas.openxmlformats.org/officeDocument/2006/relationships/hyperlink" Target="https://en.wikipedia.org/wiki/Maldives" TargetMode="External"/><Relationship Id="rId173" Type="http://schemas.openxmlformats.org/officeDocument/2006/relationships/hyperlink" Target="https://en.wikipedia.org/wiki/Peru" TargetMode="External"/><Relationship Id="rId194" Type="http://schemas.openxmlformats.org/officeDocument/2006/relationships/hyperlink" Target="https://en.wikipedia.org/wiki/Saint_Kitts_and_Nevis" TargetMode="External"/><Relationship Id="rId199" Type="http://schemas.openxmlformats.org/officeDocument/2006/relationships/hyperlink" Target="https://en.wikipedia.org/wiki/Slovenia" TargetMode="External"/><Relationship Id="rId203" Type="http://schemas.openxmlformats.org/officeDocument/2006/relationships/hyperlink" Target="https://en.wikipedia.org/wiki/Singapore" TargetMode="External"/><Relationship Id="rId208" Type="http://schemas.openxmlformats.org/officeDocument/2006/relationships/hyperlink" Target="https://en.wikipedia.org/wiki/Saint_Lucia" TargetMode="External"/><Relationship Id="rId229" Type="http://schemas.openxmlformats.org/officeDocument/2006/relationships/hyperlink" Target="https://en.wikipedia.org/wiki/Turkmenistan" TargetMode="External"/><Relationship Id="rId19" Type="http://schemas.openxmlformats.org/officeDocument/2006/relationships/hyperlink" Target="https://en.wikipedia.org/wiki/Botswana" TargetMode="External"/><Relationship Id="rId224" Type="http://schemas.openxmlformats.org/officeDocument/2006/relationships/hyperlink" Target="https://en.wikipedia.org/wiki/S%C3%A3o_Tom%C3%A9_and_Pr%C3%ADncipe" TargetMode="External"/><Relationship Id="rId240" Type="http://schemas.openxmlformats.org/officeDocument/2006/relationships/hyperlink" Target="https://en.wikipedia.org/wiki/Venezuela" TargetMode="External"/><Relationship Id="rId245" Type="http://schemas.openxmlformats.org/officeDocument/2006/relationships/hyperlink" Target="https://en.wikipedia.org/wiki/Namibia" TargetMode="External"/><Relationship Id="rId14" Type="http://schemas.openxmlformats.org/officeDocument/2006/relationships/hyperlink" Target="https://en.wikipedia.org/wiki/Austria" TargetMode="External"/><Relationship Id="rId30" Type="http://schemas.openxmlformats.org/officeDocument/2006/relationships/hyperlink" Target="https://en.wikipedia.org/wiki/Brazil" TargetMode="External"/><Relationship Id="rId35" Type="http://schemas.openxmlformats.org/officeDocument/2006/relationships/hyperlink" Target="https://en.wikipedia.org/wiki/Burundi" TargetMode="External"/><Relationship Id="rId56" Type="http://schemas.openxmlformats.org/officeDocument/2006/relationships/hyperlink" Target="https://en.wikipedia.org/wiki/Cyprus" TargetMode="External"/><Relationship Id="rId77" Type="http://schemas.openxmlformats.org/officeDocument/2006/relationships/hyperlink" Target="https://en.wikipedia.org/wiki/Faroe_Islands" TargetMode="External"/><Relationship Id="rId100" Type="http://schemas.openxmlformats.org/officeDocument/2006/relationships/hyperlink" Target="https://en.wikipedia.org/wiki/Honduras" TargetMode="External"/><Relationship Id="rId105" Type="http://schemas.openxmlformats.org/officeDocument/2006/relationships/hyperlink" Target="https://en.wikipedia.org/wiki/Indonesia" TargetMode="External"/><Relationship Id="rId126" Type="http://schemas.openxmlformats.org/officeDocument/2006/relationships/hyperlink" Target="https://en.wikipedia.org/wiki/Kazakhstan" TargetMode="External"/><Relationship Id="rId147" Type="http://schemas.openxmlformats.org/officeDocument/2006/relationships/hyperlink" Target="https://en.wikipedia.org/wiki/Morocco" TargetMode="External"/><Relationship Id="rId168" Type="http://schemas.openxmlformats.org/officeDocument/2006/relationships/hyperlink" Target="https://en.wikipedia.org/wiki/Suriname" TargetMode="External"/><Relationship Id="rId8" Type="http://schemas.openxmlformats.org/officeDocument/2006/relationships/hyperlink" Target="https://en.wikipedia.org/wiki/Armenia" TargetMode="External"/><Relationship Id="rId51" Type="http://schemas.openxmlformats.org/officeDocument/2006/relationships/hyperlink" Target="https://en.wikipedia.org/wiki/Costa_Rica" TargetMode="External"/><Relationship Id="rId72" Type="http://schemas.openxmlformats.org/officeDocument/2006/relationships/hyperlink" Target="https://en.wikipedia.org/wiki/French_Guiana" TargetMode="External"/><Relationship Id="rId93" Type="http://schemas.openxmlformats.org/officeDocument/2006/relationships/hyperlink" Target="https://en.wikipedia.org/wiki/Greece" TargetMode="External"/><Relationship Id="rId98" Type="http://schemas.openxmlformats.org/officeDocument/2006/relationships/hyperlink" Target="https://en.wikipedia.org/wiki/Hong_Kong" TargetMode="External"/><Relationship Id="rId121" Type="http://schemas.openxmlformats.org/officeDocument/2006/relationships/hyperlink" Target="https://en.wikipedia.org/wiki/North_Korea" TargetMode="External"/><Relationship Id="rId142" Type="http://schemas.openxmlformats.org/officeDocument/2006/relationships/hyperlink" Target="https://en.wikipedia.org/wiki/Mongolia" TargetMode="External"/><Relationship Id="rId163" Type="http://schemas.openxmlformats.org/officeDocument/2006/relationships/hyperlink" Target="https://en.wikipedia.org/wiki/Netherlands" TargetMode="External"/><Relationship Id="rId184" Type="http://schemas.openxmlformats.org/officeDocument/2006/relationships/hyperlink" Target="https://en.wikipedia.org/wiki/R%C3%A9union" TargetMode="External"/><Relationship Id="rId189" Type="http://schemas.openxmlformats.org/officeDocument/2006/relationships/hyperlink" Target="https://en.wikipedia.org/wiki/Serbia" TargetMode="External"/><Relationship Id="rId219" Type="http://schemas.openxmlformats.org/officeDocument/2006/relationships/hyperlink" Target="https://en.wikipedia.org/wiki/Turks_and_Caicos_Islands" TargetMode="External"/><Relationship Id="rId3" Type="http://schemas.openxmlformats.org/officeDocument/2006/relationships/hyperlink" Target="https://en.wikipedia.org/wiki/Antigua_and_Barbuda" TargetMode="External"/><Relationship Id="rId214" Type="http://schemas.openxmlformats.org/officeDocument/2006/relationships/hyperlink" Target="https://en.wikipedia.org/wiki/Switzerland" TargetMode="External"/><Relationship Id="rId230" Type="http://schemas.openxmlformats.org/officeDocument/2006/relationships/hyperlink" Target="https://en.wikipedia.org/wiki/Tanzania" TargetMode="External"/><Relationship Id="rId235" Type="http://schemas.openxmlformats.org/officeDocument/2006/relationships/hyperlink" Target="https://en.wikipedia.org/wiki/Oceania" TargetMode="External"/><Relationship Id="rId251" Type="http://schemas.openxmlformats.org/officeDocument/2006/relationships/hyperlink" Target="https://en.wikipedia.org/wiki/Yemen" TargetMode="External"/><Relationship Id="rId256" Type="http://schemas.openxmlformats.org/officeDocument/2006/relationships/hyperlink" Target="https://en.wikipedia.org/wiki/Zambia" TargetMode="External"/><Relationship Id="rId25" Type="http://schemas.openxmlformats.org/officeDocument/2006/relationships/hyperlink" Target="https://en.wikipedia.org/wiki/Bosnia-Herzegovina" TargetMode="External"/><Relationship Id="rId46" Type="http://schemas.openxmlformats.org/officeDocument/2006/relationships/hyperlink" Target="https://en.wikipedia.org/wiki/Cameroun" TargetMode="External"/><Relationship Id="rId67" Type="http://schemas.openxmlformats.org/officeDocument/2006/relationships/hyperlink" Target="https://en.wikipedia.org/wiki/Estonia" TargetMode="External"/><Relationship Id="rId116" Type="http://schemas.openxmlformats.org/officeDocument/2006/relationships/hyperlink" Target="https://en.wikipedia.org/wiki/Jan_Mayen_Island" TargetMode="External"/><Relationship Id="rId137" Type="http://schemas.openxmlformats.org/officeDocument/2006/relationships/hyperlink" Target="https://en.wikipedia.org/wiki/Madagascar" TargetMode="External"/><Relationship Id="rId158" Type="http://schemas.openxmlformats.org/officeDocument/2006/relationships/hyperlink" Target="https://en.wikipedia.org/wiki/Niue" TargetMode="External"/><Relationship Id="rId20" Type="http://schemas.openxmlformats.org/officeDocument/2006/relationships/hyperlink" Target="https://en.wikipedia.org/wiki/Bermuda" TargetMode="External"/><Relationship Id="rId41" Type="http://schemas.openxmlformats.org/officeDocument/2006/relationships/hyperlink" Target="https://en.wikipedia.org/wiki/Democratic_Republic_of_the_Congo" TargetMode="External"/><Relationship Id="rId62" Type="http://schemas.openxmlformats.org/officeDocument/2006/relationships/hyperlink" Target="https://en.wikipedia.org/wiki/Ecuador" TargetMode="External"/><Relationship Id="rId83" Type="http://schemas.openxmlformats.org/officeDocument/2006/relationships/hyperlink" Target="https://en.wikipedia.org/wiki/Gabon" TargetMode="External"/><Relationship Id="rId88" Type="http://schemas.openxmlformats.org/officeDocument/2006/relationships/hyperlink" Target="https://en.wikipedia.org/wiki/Gibraltar" TargetMode="External"/><Relationship Id="rId111" Type="http://schemas.openxmlformats.org/officeDocument/2006/relationships/hyperlink" Target="https://en.wikipedia.org/wiki/Italy" TargetMode="External"/><Relationship Id="rId132" Type="http://schemas.openxmlformats.org/officeDocument/2006/relationships/hyperlink" Target="https://en.wikipedia.org/wiki/Slovakia" TargetMode="External"/><Relationship Id="rId153" Type="http://schemas.openxmlformats.org/officeDocument/2006/relationships/hyperlink" Target="https://en.wikipedia.org/wiki/Mexico" TargetMode="External"/><Relationship Id="rId174" Type="http://schemas.openxmlformats.org/officeDocument/2006/relationships/hyperlink" Target="https://en.wikipedia.org/wiki/Paracel_Islands" TargetMode="External"/><Relationship Id="rId179" Type="http://schemas.openxmlformats.org/officeDocument/2006/relationships/hyperlink" Target="https://en.wikipedia.org/wiki/Papua_New_Guinea" TargetMode="External"/><Relationship Id="rId195" Type="http://schemas.openxmlformats.org/officeDocument/2006/relationships/hyperlink" Target="https://en.wikipedia.org/wiki/Seychelles" TargetMode="External"/><Relationship Id="rId209" Type="http://schemas.openxmlformats.org/officeDocument/2006/relationships/hyperlink" Target="https://en.wikipedia.org/wiki/Sudan" TargetMode="External"/><Relationship Id="rId190" Type="http://schemas.openxmlformats.org/officeDocument/2006/relationships/hyperlink" Target="https://en.wikipedia.org/wiki/Russia" TargetMode="External"/><Relationship Id="rId204" Type="http://schemas.openxmlformats.org/officeDocument/2006/relationships/hyperlink" Target="https://en.wikipedia.org/wiki/Somalia" TargetMode="External"/><Relationship Id="rId220" Type="http://schemas.openxmlformats.org/officeDocument/2006/relationships/hyperlink" Target="https://en.wikipedia.org/wiki/Tokelau" TargetMode="External"/><Relationship Id="rId225" Type="http://schemas.openxmlformats.org/officeDocument/2006/relationships/hyperlink" Target="https://en.wikipedia.org/wiki/Tunisia" TargetMode="External"/><Relationship Id="rId241" Type="http://schemas.openxmlformats.org/officeDocument/2006/relationships/hyperlink" Target="https://en.wikipedia.org/wiki/U.S._Virgin_Islands" TargetMode="External"/><Relationship Id="rId246" Type="http://schemas.openxmlformats.org/officeDocument/2006/relationships/hyperlink" Target="https://en.wikipedia.org/wiki/Wallis_and_Futuna_Islands" TargetMode="External"/><Relationship Id="rId15" Type="http://schemas.openxmlformats.org/officeDocument/2006/relationships/hyperlink" Target="https://en.wikipedia.org/wiki/Anguilla" TargetMode="External"/><Relationship Id="rId36" Type="http://schemas.openxmlformats.org/officeDocument/2006/relationships/hyperlink" Target="https://en.wikipedia.org/wiki/Canada" TargetMode="External"/><Relationship Id="rId57" Type="http://schemas.openxmlformats.org/officeDocument/2006/relationships/hyperlink" Target="https://en.wikipedia.org/wiki/Czech_Republic" TargetMode="External"/><Relationship Id="rId106" Type="http://schemas.openxmlformats.org/officeDocument/2006/relationships/hyperlink" Target="https://en.wikipedia.org/wiki/India" TargetMode="External"/><Relationship Id="rId127" Type="http://schemas.openxmlformats.org/officeDocument/2006/relationships/hyperlink" Target="https://en.wikipedia.org/wiki/Lao_People%27s_Democratic_Republic" TargetMode="External"/><Relationship Id="rId10" Type="http://schemas.openxmlformats.org/officeDocument/2006/relationships/hyperlink" Target="https://en.wikipedia.org/wiki/Angola" TargetMode="External"/><Relationship Id="rId31" Type="http://schemas.openxmlformats.org/officeDocument/2006/relationships/hyperlink" Target="https://en.wikipedia.org/wiki/Bhutan" TargetMode="External"/><Relationship Id="rId52" Type="http://schemas.openxmlformats.org/officeDocument/2006/relationships/hyperlink" Target="https://en.wikipedia.org/wiki/Central_African_Republic" TargetMode="External"/><Relationship Id="rId73" Type="http://schemas.openxmlformats.org/officeDocument/2006/relationships/hyperlink" Target="https://en.wikipedia.org/wiki/Finland" TargetMode="External"/><Relationship Id="rId78" Type="http://schemas.openxmlformats.org/officeDocument/2006/relationships/hyperlink" Target="https://en.wikipedia.org/wiki/French_Polynesia" TargetMode="External"/><Relationship Id="rId94" Type="http://schemas.openxmlformats.org/officeDocument/2006/relationships/hyperlink" Target="https://en.wikipedia.org/wiki/Guatemala" TargetMode="External"/><Relationship Id="rId99" Type="http://schemas.openxmlformats.org/officeDocument/2006/relationships/hyperlink" Target="https://en.wikipedia.org/wiki/Heard_and_McDonald_Islands" TargetMode="External"/><Relationship Id="rId101" Type="http://schemas.openxmlformats.org/officeDocument/2006/relationships/hyperlink" Target="https://en.wikipedia.org/wiki/Howland_Island" TargetMode="External"/><Relationship Id="rId122" Type="http://schemas.openxmlformats.org/officeDocument/2006/relationships/hyperlink" Target="https://en.wikipedia.org/wiki/Kiribati" TargetMode="External"/><Relationship Id="rId143" Type="http://schemas.openxmlformats.org/officeDocument/2006/relationships/hyperlink" Target="https://en.wikipedia.org/wiki/Montserrat" TargetMode="External"/><Relationship Id="rId148" Type="http://schemas.openxmlformats.org/officeDocument/2006/relationships/hyperlink" Target="https://en.wikipedia.org/wiki/Mauritius" TargetMode="External"/><Relationship Id="rId164" Type="http://schemas.openxmlformats.org/officeDocument/2006/relationships/hyperlink" Target="https://en.wikipedia.org/wiki/North_America" TargetMode="External"/><Relationship Id="rId169" Type="http://schemas.openxmlformats.org/officeDocument/2006/relationships/hyperlink" Target="https://en.wikipedia.org/wiki/Nicaragua" TargetMode="External"/><Relationship Id="rId185" Type="http://schemas.openxmlformats.org/officeDocument/2006/relationships/hyperlink" Target="https://en.wikipedia.org/wiki/Marshall_Islands" TargetMode="External"/><Relationship Id="rId4" Type="http://schemas.openxmlformats.org/officeDocument/2006/relationships/hyperlink" Target="https://en.wikipedia.org/wiki/Afghanistan" TargetMode="External"/><Relationship Id="rId9" Type="http://schemas.openxmlformats.org/officeDocument/2006/relationships/hyperlink" Target="https://en.wikipedia.org/wiki/Andorra" TargetMode="External"/><Relationship Id="rId180" Type="http://schemas.openxmlformats.org/officeDocument/2006/relationships/hyperlink" Target="https://en.wikipedia.org/wiki/Palau" TargetMode="External"/><Relationship Id="rId210" Type="http://schemas.openxmlformats.org/officeDocument/2006/relationships/hyperlink" Target="https://en.wikipedia.org/wiki/El_Salvador" TargetMode="External"/><Relationship Id="rId215" Type="http://schemas.openxmlformats.org/officeDocument/2006/relationships/hyperlink" Target="https://en.wikipedia.org/wiki/United_Arab_Emirates" TargetMode="External"/><Relationship Id="rId236" Type="http://schemas.openxmlformats.org/officeDocument/2006/relationships/hyperlink" Target="https://en.wikipedia.org/wiki/Burkina_Faso" TargetMode="External"/><Relationship Id="rId257" Type="http://schemas.openxmlformats.org/officeDocument/2006/relationships/printerSettings" Target="../printerSettings/printerSettings7.bin"/><Relationship Id="rId26" Type="http://schemas.openxmlformats.org/officeDocument/2006/relationships/hyperlink" Target="https://en.wikipedia.org/wiki/Bolivia" TargetMode="External"/><Relationship Id="rId231" Type="http://schemas.openxmlformats.org/officeDocument/2006/relationships/hyperlink" Target="https://en.wikipedia.org/wiki/Uganda" TargetMode="External"/><Relationship Id="rId252" Type="http://schemas.openxmlformats.org/officeDocument/2006/relationships/hyperlink" Target="https://en.wikipedia.org/wiki/Socialist_Federal_Republic_of_Yugoslavia" TargetMode="External"/><Relationship Id="rId47" Type="http://schemas.openxmlformats.org/officeDocument/2006/relationships/hyperlink" Target="https://en.wikipedia.org/wiki/Comoros" TargetMode="External"/><Relationship Id="rId68" Type="http://schemas.openxmlformats.org/officeDocument/2006/relationships/hyperlink" Target="https://en.wikipedia.org/wiki/Eritrea" TargetMode="External"/><Relationship Id="rId89" Type="http://schemas.openxmlformats.org/officeDocument/2006/relationships/hyperlink" Target="https://en.wikipedia.org/wiki/Grenada" TargetMode="External"/><Relationship Id="rId112" Type="http://schemas.openxmlformats.org/officeDocument/2006/relationships/hyperlink" Target="https://en.wikipedia.org/wiki/C%C3%B4te_d%27Ivoire" TargetMode="External"/><Relationship Id="rId133" Type="http://schemas.openxmlformats.org/officeDocument/2006/relationships/hyperlink" Target="https://en.wikipedia.org/wiki/Liechtenstein" TargetMode="External"/><Relationship Id="rId154" Type="http://schemas.openxmlformats.org/officeDocument/2006/relationships/hyperlink" Target="https://en.wikipedia.org/wiki/Malaysia" TargetMode="External"/><Relationship Id="rId175" Type="http://schemas.openxmlformats.org/officeDocument/2006/relationships/hyperlink" Target="https://en.wikipedia.org/wiki/Pakistan" TargetMode="External"/><Relationship Id="rId196" Type="http://schemas.openxmlformats.org/officeDocument/2006/relationships/hyperlink" Target="https://en.wikipedia.org/wiki/South_Africa" TargetMode="External"/><Relationship Id="rId200" Type="http://schemas.openxmlformats.org/officeDocument/2006/relationships/hyperlink" Target="https://en.wikipedia.org/wiki/Svalbard_and_Jan_Mayen_Islands" TargetMode="External"/><Relationship Id="rId16" Type="http://schemas.openxmlformats.org/officeDocument/2006/relationships/hyperlink" Target="https://en.wikipedia.org/wiki/Antarctica" TargetMode="External"/><Relationship Id="rId221" Type="http://schemas.openxmlformats.org/officeDocument/2006/relationships/hyperlink" Target="https://en.wikipedia.org/wiki/East_Timor" TargetMode="External"/><Relationship Id="rId242" Type="http://schemas.openxmlformats.org/officeDocument/2006/relationships/hyperlink" Target="https://en.wikipedia.org/wiki/Vietnam" TargetMode="External"/><Relationship Id="rId37" Type="http://schemas.openxmlformats.org/officeDocument/2006/relationships/hyperlink" Target="https://en.wikipedia.org/wiki/Cambodia" TargetMode="External"/><Relationship Id="rId58" Type="http://schemas.openxmlformats.org/officeDocument/2006/relationships/hyperlink" Target="https://en.wikipedia.org/wiki/Denmark" TargetMode="External"/><Relationship Id="rId79" Type="http://schemas.openxmlformats.org/officeDocument/2006/relationships/hyperlink" Target="https://en.wikipedia.org/wiki/France" TargetMode="External"/><Relationship Id="rId102" Type="http://schemas.openxmlformats.org/officeDocument/2006/relationships/hyperlink" Target="https://en.wikipedia.org/wiki/Croatia" TargetMode="External"/><Relationship Id="rId123" Type="http://schemas.openxmlformats.org/officeDocument/2006/relationships/hyperlink" Target="https://en.wikipedia.org/wiki/South_Korea" TargetMode="External"/><Relationship Id="rId144" Type="http://schemas.openxmlformats.org/officeDocument/2006/relationships/hyperlink" Target="https://en.wikipedia.org/wiki/Malawi" TargetMode="External"/><Relationship Id="rId90" Type="http://schemas.openxmlformats.org/officeDocument/2006/relationships/hyperlink" Target="https://en.wikipedia.org/wiki/Greenland" TargetMode="External"/><Relationship Id="rId165" Type="http://schemas.openxmlformats.org/officeDocument/2006/relationships/hyperlink" Target="https://en.wikipedia.org/wiki/Norway" TargetMode="External"/><Relationship Id="rId186" Type="http://schemas.openxmlformats.org/officeDocument/2006/relationships/hyperlink" Target="https://en.wikipedia.org/wiki/Romania" TargetMode="External"/><Relationship Id="rId211" Type="http://schemas.openxmlformats.org/officeDocument/2006/relationships/hyperlink" Target="https://en.wikipedia.org/wiki/Sweden" TargetMode="External"/><Relationship Id="rId232" Type="http://schemas.openxmlformats.org/officeDocument/2006/relationships/hyperlink" Target="https://en.wikipedia.org/wiki/Ukraine" TargetMode="External"/><Relationship Id="rId253" Type="http://schemas.openxmlformats.org/officeDocument/2006/relationships/hyperlink" Target="https://en.wikipedia.org/wiki/Mayotte" TargetMode="External"/><Relationship Id="rId27" Type="http://schemas.openxmlformats.org/officeDocument/2006/relationships/hyperlink" Target="https://en.wikipedia.org/wiki/Benin" TargetMode="External"/><Relationship Id="rId48" Type="http://schemas.openxmlformats.org/officeDocument/2006/relationships/hyperlink" Target="https://en.wikipedia.org/wiki/Colombia" TargetMode="External"/><Relationship Id="rId69" Type="http://schemas.openxmlformats.org/officeDocument/2006/relationships/hyperlink" Target="https://en.wikipedia.org/wiki/Spain" TargetMode="External"/><Relationship Id="rId113" Type="http://schemas.openxmlformats.org/officeDocument/2006/relationships/hyperlink" Target="https://en.wikipedia.org/wiki/Iraq" TargetMode="External"/><Relationship Id="rId134" Type="http://schemas.openxmlformats.org/officeDocument/2006/relationships/hyperlink" Target="https://en.wikipedia.org/wiki/Lesotho" TargetMode="External"/><Relationship Id="rId80" Type="http://schemas.openxmlformats.org/officeDocument/2006/relationships/hyperlink" Target="https://en.wikipedia.org/wiki/French_Southern_Territories" TargetMode="External"/><Relationship Id="rId155" Type="http://schemas.openxmlformats.org/officeDocument/2006/relationships/hyperlink" Target="https://en.wikipedia.org/wiki/Mozambique" TargetMode="External"/><Relationship Id="rId176" Type="http://schemas.openxmlformats.org/officeDocument/2006/relationships/hyperlink" Target="https://en.wikipedia.org/wiki/Poland" TargetMode="External"/><Relationship Id="rId197" Type="http://schemas.openxmlformats.org/officeDocument/2006/relationships/hyperlink" Target="https://en.wikipedia.org/wiki/Senegal" TargetMode="External"/><Relationship Id="rId201" Type="http://schemas.openxmlformats.org/officeDocument/2006/relationships/hyperlink" Target="https://en.wikipedia.org/wiki/Sierra_Leone" TargetMode="External"/><Relationship Id="rId222" Type="http://schemas.openxmlformats.org/officeDocument/2006/relationships/hyperlink" Target="https://en.wikipedia.org/wiki/Tonga" TargetMode="External"/><Relationship Id="rId243" Type="http://schemas.openxmlformats.org/officeDocument/2006/relationships/hyperlink" Target="https://en.wikipedia.org/wiki/British_Virgin_Islands" TargetMode="External"/><Relationship Id="rId17" Type="http://schemas.openxmlformats.org/officeDocument/2006/relationships/hyperlink" Target="https://en.wikipedia.org/wiki/Bahrain" TargetMode="External"/><Relationship Id="rId38" Type="http://schemas.openxmlformats.org/officeDocument/2006/relationships/hyperlink" Target="https://en.wikipedia.org/wiki/Chad" TargetMode="External"/><Relationship Id="rId59" Type="http://schemas.openxmlformats.org/officeDocument/2006/relationships/hyperlink" Target="https://en.wikipedia.org/wiki/Djibouti" TargetMode="External"/><Relationship Id="rId103" Type="http://schemas.openxmlformats.org/officeDocument/2006/relationships/hyperlink" Target="https://en.wikipedia.org/wiki/Hungary" TargetMode="External"/><Relationship Id="rId124" Type="http://schemas.openxmlformats.org/officeDocument/2006/relationships/hyperlink" Target="https://en.wikipedia.org/wiki/Christmas_Is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86"/>
  <sheetViews>
    <sheetView showGridLines="0" tabSelected="1" workbookViewId="0">
      <selection activeCell="J13" sqref="J13"/>
    </sheetView>
  </sheetViews>
  <sheetFormatPr defaultRowHeight="15"/>
  <cols>
    <col min="1" max="1" width="2.5703125" style="157" customWidth="1"/>
    <col min="2" max="2" width="17.140625" style="157" customWidth="1"/>
    <col min="3" max="8" width="11.140625" style="157" customWidth="1"/>
    <col min="9" max="16384" width="9.140625" style="157"/>
  </cols>
  <sheetData>
    <row r="1" spans="1:16" ht="10.5" customHeight="1" thickBot="1">
      <c r="A1" s="7"/>
      <c r="B1" s="7"/>
      <c r="C1" s="7"/>
      <c r="D1" s="7"/>
      <c r="E1" s="7"/>
      <c r="F1" s="7"/>
      <c r="G1" s="7"/>
      <c r="H1" s="7"/>
    </row>
    <row r="2" spans="1:16" ht="15.75" thickBot="1">
      <c r="A2" s="8"/>
      <c r="B2" s="302" t="s">
        <v>815</v>
      </c>
      <c r="C2" s="303"/>
      <c r="D2" s="303"/>
      <c r="E2" s="303"/>
      <c r="F2" s="303"/>
      <c r="G2" s="303"/>
      <c r="H2" s="304"/>
      <c r="I2" s="114"/>
      <c r="J2" s="113"/>
      <c r="K2" s="115"/>
      <c r="L2" s="114"/>
    </row>
    <row r="3" spans="1:16" ht="7.5" customHeight="1" thickBot="1">
      <c r="A3" s="8"/>
      <c r="B3" s="305"/>
      <c r="C3" s="306"/>
      <c r="D3" s="306"/>
      <c r="E3" s="306"/>
      <c r="F3" s="306"/>
      <c r="G3" s="306"/>
      <c r="H3" s="8"/>
      <c r="I3" s="114"/>
      <c r="J3" s="113"/>
      <c r="K3" s="115"/>
      <c r="L3" s="114"/>
    </row>
    <row r="4" spans="1:16" ht="15.75" thickBot="1">
      <c r="A4" s="8"/>
      <c r="B4" s="18"/>
      <c r="C4" s="17" t="s">
        <v>17</v>
      </c>
      <c r="D4" s="15" t="s">
        <v>32</v>
      </c>
      <c r="E4" s="13" t="s">
        <v>41</v>
      </c>
      <c r="F4" s="12" t="s">
        <v>47</v>
      </c>
      <c r="G4" s="14" t="s">
        <v>52</v>
      </c>
      <c r="H4" s="230" t="s">
        <v>254</v>
      </c>
      <c r="I4" s="114"/>
      <c r="J4" s="113"/>
      <c r="K4" s="115"/>
      <c r="L4" s="114"/>
    </row>
    <row r="5" spans="1:16" ht="20.100000000000001" customHeight="1" thickBot="1">
      <c r="A5" s="8"/>
      <c r="B5" s="16" t="s">
        <v>19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19">
        <v>0</v>
      </c>
      <c r="I5" s="114"/>
      <c r="J5" s="113"/>
      <c r="K5" s="115"/>
      <c r="L5" s="114"/>
    </row>
    <row r="6" spans="1:16" ht="20.100000000000001" customHeight="1" thickBot="1">
      <c r="A6" s="8"/>
      <c r="B6" s="16" t="s">
        <v>20</v>
      </c>
      <c r="C6" s="31">
        <f>Master!$AK$47</f>
        <v>0</v>
      </c>
      <c r="D6" s="31">
        <f>Master!$AL$100</f>
        <v>12</v>
      </c>
      <c r="E6" s="31">
        <f>Master!$AL$173</f>
        <v>5</v>
      </c>
      <c r="F6" s="31">
        <f>Master!$AL$198</f>
        <v>0</v>
      </c>
      <c r="G6" s="31">
        <f>Master!$AL$217</f>
        <v>9</v>
      </c>
      <c r="H6" s="19">
        <f>SUM(C6:G6)</f>
        <v>26</v>
      </c>
      <c r="I6" s="85"/>
      <c r="J6" s="86"/>
      <c r="K6" s="87"/>
      <c r="L6" s="85"/>
      <c r="M6" s="88"/>
      <c r="N6" s="88"/>
      <c r="O6" s="89"/>
      <c r="P6" s="89"/>
    </row>
    <row r="7" spans="1:16" ht="20.100000000000001" customHeight="1" thickBot="1">
      <c r="A7" s="8"/>
      <c r="B7" s="16" t="s">
        <v>21</v>
      </c>
      <c r="C7" s="31">
        <v>0</v>
      </c>
      <c r="D7" s="31">
        <v>5</v>
      </c>
      <c r="E7" s="31">
        <v>15</v>
      </c>
      <c r="F7" s="31">
        <v>0</v>
      </c>
      <c r="G7" s="31">
        <v>0</v>
      </c>
      <c r="H7" s="19">
        <v>20</v>
      </c>
      <c r="I7" s="85"/>
      <c r="J7" s="86"/>
      <c r="K7" s="87"/>
      <c r="L7" s="85"/>
      <c r="M7" s="88"/>
      <c r="N7" s="88"/>
      <c r="O7" s="89"/>
      <c r="P7" s="89"/>
    </row>
    <row r="8" spans="1:16" ht="20.100000000000001" customHeight="1" thickBot="1">
      <c r="A8" s="8"/>
      <c r="B8" s="16" t="s">
        <v>22</v>
      </c>
      <c r="C8" s="31">
        <v>5</v>
      </c>
      <c r="D8" s="31">
        <v>14</v>
      </c>
      <c r="E8" s="31">
        <v>5</v>
      </c>
      <c r="F8" s="31">
        <v>0</v>
      </c>
      <c r="G8" s="31">
        <v>0</v>
      </c>
      <c r="H8" s="19">
        <v>24</v>
      </c>
      <c r="I8" s="85"/>
      <c r="J8" s="86"/>
      <c r="K8" s="87"/>
      <c r="L8" s="85"/>
      <c r="M8" s="88"/>
      <c r="N8" s="88"/>
      <c r="O8" s="89"/>
      <c r="P8" s="89"/>
    </row>
    <row r="9" spans="1:16" ht="20.100000000000001" customHeight="1" thickBot="1">
      <c r="A9" s="8"/>
      <c r="B9" s="16" t="s">
        <v>23</v>
      </c>
      <c r="C9" s="31">
        <v>1</v>
      </c>
      <c r="D9" s="31">
        <v>4</v>
      </c>
      <c r="E9" s="31">
        <v>22</v>
      </c>
      <c r="F9" s="31">
        <v>0</v>
      </c>
      <c r="G9" s="31">
        <v>9</v>
      </c>
      <c r="H9" s="19">
        <v>36</v>
      </c>
      <c r="I9" s="85"/>
      <c r="J9" s="86"/>
      <c r="K9" s="87"/>
      <c r="L9" s="85"/>
      <c r="M9" s="88"/>
      <c r="N9" s="88"/>
      <c r="O9" s="89"/>
      <c r="P9" s="89"/>
    </row>
    <row r="10" spans="1:16" ht="20.100000000000001" customHeight="1" thickBot="1">
      <c r="A10" s="8"/>
      <c r="B10" s="16" t="s">
        <v>24</v>
      </c>
      <c r="C10" s="31">
        <v>0</v>
      </c>
      <c r="D10" s="31">
        <v>0</v>
      </c>
      <c r="E10" s="31">
        <v>1</v>
      </c>
      <c r="F10" s="31">
        <v>0</v>
      </c>
      <c r="G10" s="31">
        <v>0</v>
      </c>
      <c r="H10" s="19">
        <v>1</v>
      </c>
      <c r="I10" s="85"/>
      <c r="J10" s="86"/>
      <c r="K10" s="87"/>
      <c r="L10" s="85"/>
      <c r="M10" s="88"/>
      <c r="N10" s="88"/>
      <c r="O10" s="89"/>
      <c r="P10" s="89"/>
    </row>
    <row r="11" spans="1:16" ht="20.100000000000001" customHeight="1" thickBot="1">
      <c r="A11" s="8"/>
      <c r="B11" s="16" t="s">
        <v>25</v>
      </c>
      <c r="C11" s="31">
        <v>0</v>
      </c>
      <c r="D11" s="31">
        <v>0</v>
      </c>
      <c r="E11" s="31">
        <v>1</v>
      </c>
      <c r="F11" s="31">
        <v>0</v>
      </c>
      <c r="G11" s="31">
        <v>0</v>
      </c>
      <c r="H11" s="19">
        <v>1</v>
      </c>
      <c r="I11" s="85"/>
      <c r="J11" s="86"/>
      <c r="K11" s="87"/>
      <c r="L11" s="85"/>
      <c r="M11" s="88"/>
      <c r="N11" s="88"/>
      <c r="O11" s="89"/>
      <c r="P11" s="89"/>
    </row>
    <row r="12" spans="1:16" ht="20.100000000000001" customHeight="1" thickBot="1">
      <c r="A12" s="8"/>
      <c r="B12" s="16" t="s">
        <v>26</v>
      </c>
      <c r="C12" s="31">
        <v>10</v>
      </c>
      <c r="D12" s="31">
        <v>5</v>
      </c>
      <c r="E12" s="31">
        <v>5</v>
      </c>
      <c r="F12" s="31">
        <v>0</v>
      </c>
      <c r="G12" s="31">
        <v>4</v>
      </c>
      <c r="H12" s="19">
        <v>24</v>
      </c>
      <c r="I12" s="85"/>
      <c r="J12" s="86"/>
      <c r="K12" s="87"/>
      <c r="L12" s="85"/>
      <c r="M12" s="88"/>
      <c r="N12" s="88"/>
      <c r="O12" s="89"/>
      <c r="P12" s="89"/>
    </row>
    <row r="13" spans="1:16" ht="20.100000000000001" customHeight="1" thickBot="1">
      <c r="A13" s="8"/>
      <c r="B13" s="16" t="s">
        <v>27</v>
      </c>
      <c r="C13" s="31">
        <v>21</v>
      </c>
      <c r="D13" s="31">
        <v>25</v>
      </c>
      <c r="E13" s="31">
        <v>16</v>
      </c>
      <c r="F13" s="31">
        <v>0</v>
      </c>
      <c r="G13" s="31">
        <v>1</v>
      </c>
      <c r="H13" s="19">
        <v>63</v>
      </c>
      <c r="I13" s="85"/>
      <c r="J13" s="86"/>
      <c r="K13" s="87"/>
      <c r="L13" s="85"/>
      <c r="M13" s="88"/>
      <c r="N13" s="88"/>
      <c r="O13" s="89"/>
      <c r="P13" s="89"/>
    </row>
    <row r="14" spans="1:16" ht="20.100000000000001" customHeight="1" thickBot="1">
      <c r="A14" s="8"/>
      <c r="B14" s="16" t="s">
        <v>28</v>
      </c>
      <c r="C14" s="31"/>
      <c r="D14" s="31"/>
      <c r="E14" s="31"/>
      <c r="F14" s="31"/>
      <c r="G14" s="31"/>
      <c r="H14" s="19"/>
      <c r="I14" s="85"/>
      <c r="J14" s="86"/>
      <c r="K14" s="87"/>
      <c r="L14" s="85"/>
      <c r="M14" s="88"/>
      <c r="N14" s="88"/>
      <c r="O14" s="89"/>
      <c r="P14" s="89"/>
    </row>
    <row r="15" spans="1:16" ht="20.100000000000001" customHeight="1" thickBot="1">
      <c r="A15" s="7"/>
      <c r="B15" s="16" t="s">
        <v>29</v>
      </c>
      <c r="C15" s="31"/>
      <c r="D15" s="31"/>
      <c r="E15" s="31"/>
      <c r="F15" s="31"/>
      <c r="G15" s="31"/>
      <c r="H15" s="19"/>
      <c r="I15" s="85"/>
      <c r="J15" s="86"/>
      <c r="K15" s="87"/>
      <c r="L15" s="85"/>
      <c r="M15" s="88"/>
      <c r="N15" s="88"/>
      <c r="O15" s="89"/>
      <c r="P15" s="89"/>
    </row>
    <row r="16" spans="1:16" ht="20.100000000000001" customHeight="1" thickBot="1">
      <c r="A16" s="7"/>
      <c r="B16" s="16" t="s">
        <v>30</v>
      </c>
      <c r="C16" s="31"/>
      <c r="D16" s="31"/>
      <c r="E16" s="31"/>
      <c r="F16" s="31"/>
      <c r="G16" s="31"/>
      <c r="H16" s="19"/>
      <c r="I16" s="85"/>
      <c r="J16" s="86"/>
      <c r="K16" s="87"/>
      <c r="L16" s="85"/>
      <c r="M16" s="88"/>
      <c r="N16" s="88"/>
      <c r="O16" s="89"/>
      <c r="P16" s="89"/>
    </row>
    <row r="17" spans="1:16" ht="20.100000000000001" customHeight="1" thickBot="1">
      <c r="A17" s="7"/>
      <c r="B17" s="23" t="s">
        <v>53</v>
      </c>
      <c r="C17" s="24">
        <f>SUM(C5:C16)</f>
        <v>37</v>
      </c>
      <c r="D17" s="24">
        <f t="shared" ref="D17:G17" si="0">SUM(D5:D16)</f>
        <v>65</v>
      </c>
      <c r="E17" s="24">
        <f t="shared" si="0"/>
        <v>70</v>
      </c>
      <c r="F17" s="24">
        <f t="shared" si="0"/>
        <v>0</v>
      </c>
      <c r="G17" s="24">
        <f t="shared" si="0"/>
        <v>23</v>
      </c>
      <c r="H17" s="24">
        <f>SUM(H5:H16)</f>
        <v>195</v>
      </c>
      <c r="I17" s="91"/>
      <c r="J17" s="90"/>
      <c r="K17" s="92"/>
      <c r="L17" s="91"/>
      <c r="M17" s="89"/>
      <c r="N17" s="89"/>
      <c r="O17" s="89"/>
      <c r="P17" s="89"/>
    </row>
    <row r="18" spans="1:16">
      <c r="A18" s="111"/>
      <c r="I18" s="89"/>
      <c r="J18" s="89"/>
      <c r="K18" s="89"/>
      <c r="L18" s="89"/>
      <c r="M18" s="89"/>
      <c r="N18" s="89"/>
      <c r="O18" s="89"/>
      <c r="P18" s="89"/>
    </row>
    <row r="19" spans="1:16">
      <c r="A19" s="111"/>
      <c r="I19" s="89"/>
      <c r="J19" s="89"/>
      <c r="K19" s="89"/>
      <c r="L19" s="89"/>
      <c r="M19" s="89"/>
      <c r="N19" s="89"/>
      <c r="O19" s="89"/>
      <c r="P19" s="89"/>
    </row>
    <row r="20" spans="1:16">
      <c r="A20" s="111"/>
      <c r="I20" s="89"/>
      <c r="J20" s="89"/>
      <c r="K20" s="89"/>
      <c r="L20" s="89"/>
      <c r="M20" s="89"/>
      <c r="N20" s="89"/>
      <c r="O20" s="89"/>
      <c r="P20" s="89"/>
    </row>
    <row r="21" spans="1:16">
      <c r="A21" s="111"/>
      <c r="I21" s="89"/>
      <c r="J21" s="89"/>
      <c r="K21" s="89"/>
      <c r="L21" s="89"/>
      <c r="M21" s="89"/>
      <c r="N21" s="89"/>
      <c r="O21" s="89"/>
      <c r="P21" s="89"/>
    </row>
    <row r="22" spans="1:16">
      <c r="A22" s="111"/>
    </row>
    <row r="23" spans="1:16" ht="10.5" customHeight="1">
      <c r="A23" s="111"/>
    </row>
    <row r="24" spans="1:16">
      <c r="A24" s="111"/>
      <c r="D24" s="2"/>
    </row>
    <row r="25" spans="1:16">
      <c r="A25" s="111"/>
    </row>
    <row r="26" spans="1:16">
      <c r="A26" s="111"/>
    </row>
    <row r="27" spans="1:16">
      <c r="A27" s="111"/>
    </row>
    <row r="28" spans="1:16">
      <c r="A28" s="111"/>
    </row>
    <row r="29" spans="1:16">
      <c r="A29" s="111"/>
    </row>
    <row r="30" spans="1:16">
      <c r="A30" s="111"/>
    </row>
    <row r="31" spans="1:16">
      <c r="A31" s="111"/>
    </row>
    <row r="32" spans="1:16">
      <c r="A32" s="111"/>
    </row>
    <row r="33" spans="1:1">
      <c r="A33" s="111"/>
    </row>
    <row r="34" spans="1:1" ht="10.5" customHeight="1">
      <c r="A34" s="111"/>
    </row>
    <row r="35" spans="1:1">
      <c r="A35" s="111"/>
    </row>
    <row r="36" spans="1:1">
      <c r="A36" s="111"/>
    </row>
    <row r="37" spans="1:1">
      <c r="A37" s="111"/>
    </row>
    <row r="38" spans="1:1">
      <c r="A38" s="111"/>
    </row>
    <row r="39" spans="1:1">
      <c r="A39" s="111"/>
    </row>
    <row r="40" spans="1:1">
      <c r="A40" s="111"/>
    </row>
    <row r="41" spans="1:1">
      <c r="A41" s="111"/>
    </row>
    <row r="42" spans="1:1">
      <c r="A42" s="111"/>
    </row>
    <row r="43" spans="1:1" ht="10.5" customHeight="1">
      <c r="A43" s="111"/>
    </row>
    <row r="44" spans="1:1">
      <c r="A44" s="111"/>
    </row>
    <row r="45" spans="1:1">
      <c r="A45" s="111"/>
    </row>
    <row r="46" spans="1:1">
      <c r="A46" s="111"/>
    </row>
    <row r="47" spans="1:1">
      <c r="A47" s="111"/>
    </row>
    <row r="48" spans="1:1">
      <c r="A48" s="111"/>
    </row>
    <row r="49" spans="1:12" ht="10.5" customHeight="1">
      <c r="A49" s="111"/>
    </row>
    <row r="50" spans="1:12">
      <c r="A50" s="111"/>
    </row>
    <row r="51" spans="1:12">
      <c r="A51" s="111"/>
    </row>
    <row r="52" spans="1:12">
      <c r="A52" s="111"/>
    </row>
    <row r="53" spans="1:12">
      <c r="A53" s="111"/>
      <c r="B53" s="1"/>
      <c r="C53" s="111"/>
      <c r="D53" s="113"/>
      <c r="E53" s="113"/>
      <c r="F53" s="113"/>
      <c r="G53" s="111"/>
      <c r="H53" s="111"/>
      <c r="I53" s="114"/>
      <c r="J53" s="113"/>
      <c r="K53" s="115"/>
      <c r="L53" s="114"/>
    </row>
    <row r="54" spans="1:12">
      <c r="A54" s="111"/>
      <c r="B54" s="1"/>
      <c r="C54" s="111"/>
      <c r="D54" s="113"/>
      <c r="E54" s="113"/>
      <c r="F54" s="113"/>
      <c r="G54" s="111"/>
      <c r="H54" s="111"/>
      <c r="I54" s="114"/>
      <c r="J54" s="113"/>
      <c r="K54" s="115"/>
      <c r="L54" s="114"/>
    </row>
    <row r="55" spans="1:12">
      <c r="A55" s="111"/>
      <c r="B55" s="1"/>
      <c r="C55" s="111"/>
      <c r="D55" s="113"/>
      <c r="E55" s="113"/>
      <c r="F55" s="113"/>
      <c r="G55" s="111"/>
      <c r="H55" s="111"/>
      <c r="I55" s="114"/>
      <c r="J55" s="113"/>
      <c r="K55" s="115"/>
      <c r="L55" s="114"/>
    </row>
    <row r="56" spans="1:12">
      <c r="A56" s="111"/>
      <c r="B56" s="1"/>
      <c r="C56" s="111"/>
      <c r="D56" s="113"/>
      <c r="E56" s="113"/>
      <c r="F56" s="113"/>
      <c r="G56" s="111"/>
      <c r="H56" s="111"/>
      <c r="I56" s="114"/>
      <c r="J56" s="113"/>
      <c r="K56" s="115"/>
      <c r="L56" s="114"/>
    </row>
    <row r="57" spans="1:12">
      <c r="A57" s="111"/>
      <c r="B57" s="1"/>
      <c r="C57" s="111"/>
      <c r="D57" s="113"/>
      <c r="E57" s="113"/>
      <c r="F57" s="113"/>
      <c r="G57" s="111"/>
      <c r="H57" s="111"/>
      <c r="I57" s="114"/>
      <c r="J57" s="113"/>
      <c r="K57" s="115"/>
      <c r="L57" s="114"/>
    </row>
    <row r="58" spans="1:12">
      <c r="A58" s="111"/>
      <c r="B58" s="1"/>
      <c r="C58" s="111"/>
      <c r="D58" s="113"/>
      <c r="E58" s="113"/>
      <c r="F58" s="113"/>
      <c r="G58" s="111"/>
      <c r="H58" s="111"/>
      <c r="I58" s="114"/>
      <c r="J58" s="113"/>
      <c r="K58" s="115"/>
      <c r="L58" s="114"/>
    </row>
    <row r="59" spans="1:12">
      <c r="A59" s="111"/>
      <c r="B59" s="1"/>
      <c r="C59" s="111"/>
      <c r="D59" s="113"/>
      <c r="E59" s="113"/>
      <c r="F59" s="113"/>
      <c r="G59" s="111"/>
      <c r="H59" s="111"/>
      <c r="I59" s="114"/>
      <c r="J59" s="113"/>
      <c r="K59" s="115"/>
      <c r="L59" s="114"/>
    </row>
    <row r="60" spans="1:12">
      <c r="A60" s="111"/>
      <c r="B60" s="1"/>
      <c r="C60" s="111"/>
      <c r="D60" s="113"/>
      <c r="E60" s="113"/>
      <c r="F60" s="113"/>
      <c r="G60" s="111"/>
      <c r="H60" s="111"/>
      <c r="I60" s="114"/>
      <c r="J60" s="113"/>
      <c r="K60" s="115"/>
      <c r="L60" s="114"/>
    </row>
    <row r="61" spans="1:12">
      <c r="A61" s="111"/>
      <c r="B61" s="1"/>
      <c r="C61" s="111"/>
      <c r="D61" s="113"/>
      <c r="E61" s="113"/>
      <c r="F61" s="113"/>
      <c r="G61" s="111"/>
      <c r="H61" s="111"/>
      <c r="I61" s="114"/>
      <c r="J61" s="113"/>
      <c r="K61" s="115"/>
      <c r="L61" s="114"/>
    </row>
    <row r="62" spans="1:12">
      <c r="A62" s="111"/>
      <c r="B62" s="1"/>
      <c r="C62" s="111"/>
      <c r="D62" s="113"/>
      <c r="E62" s="113"/>
      <c r="F62" s="113"/>
      <c r="G62" s="111"/>
      <c r="H62" s="111"/>
      <c r="I62" s="114"/>
      <c r="J62" s="113"/>
      <c r="K62" s="115"/>
      <c r="L62" s="114"/>
    </row>
    <row r="63" spans="1:12">
      <c r="A63" s="111"/>
      <c r="B63" s="1"/>
      <c r="C63" s="111"/>
      <c r="D63" s="113"/>
      <c r="E63" s="113"/>
      <c r="F63" s="113"/>
      <c r="G63" s="111"/>
      <c r="H63" s="111"/>
      <c r="I63" s="114"/>
      <c r="J63" s="113"/>
      <c r="K63" s="115"/>
      <c r="L63" s="114"/>
    </row>
    <row r="64" spans="1:12">
      <c r="A64" s="111"/>
      <c r="B64" s="1"/>
      <c r="C64" s="111"/>
      <c r="D64" s="113"/>
      <c r="E64" s="113"/>
      <c r="F64" s="113"/>
      <c r="G64" s="111"/>
      <c r="H64" s="111"/>
      <c r="I64" s="114"/>
      <c r="J64" s="113"/>
      <c r="K64" s="115"/>
      <c r="L64" s="114"/>
    </row>
    <row r="65" spans="1:12">
      <c r="A65" s="111"/>
      <c r="B65" s="1"/>
      <c r="C65" s="111"/>
      <c r="D65" s="113"/>
      <c r="E65" s="113"/>
      <c r="F65" s="113"/>
      <c r="G65" s="111"/>
      <c r="H65" s="111"/>
      <c r="I65" s="114"/>
      <c r="J65" s="113"/>
      <c r="K65" s="115"/>
      <c r="L65" s="114"/>
    </row>
    <row r="66" spans="1:12">
      <c r="A66" s="111"/>
      <c r="B66" s="1"/>
      <c r="C66" s="111"/>
      <c r="D66" s="113"/>
      <c r="E66" s="113"/>
      <c r="F66" s="113"/>
      <c r="G66" s="111"/>
      <c r="H66" s="111"/>
      <c r="I66" s="114"/>
      <c r="J66" s="113"/>
      <c r="K66" s="115"/>
      <c r="L66" s="114"/>
    </row>
    <row r="67" spans="1:12">
      <c r="A67" s="111"/>
      <c r="B67" s="1"/>
      <c r="C67" s="111"/>
      <c r="D67" s="113"/>
      <c r="E67" s="113"/>
      <c r="F67" s="113"/>
      <c r="G67" s="111"/>
      <c r="H67" s="111"/>
      <c r="I67" s="114"/>
      <c r="J67" s="113"/>
      <c r="K67" s="115"/>
      <c r="L67" s="114"/>
    </row>
    <row r="68" spans="1:12">
      <c r="A68" s="111"/>
      <c r="B68" s="1"/>
      <c r="C68" s="111"/>
      <c r="D68" s="113"/>
      <c r="E68" s="113"/>
      <c r="F68" s="113"/>
      <c r="G68" s="111"/>
      <c r="H68" s="111"/>
      <c r="I68" s="114"/>
      <c r="J68" s="113"/>
      <c r="K68" s="115"/>
      <c r="L68" s="114"/>
    </row>
    <row r="69" spans="1:12">
      <c r="A69" s="111"/>
      <c r="B69" s="1"/>
      <c r="C69" s="111"/>
      <c r="D69" s="113"/>
      <c r="E69" s="113"/>
      <c r="F69" s="113"/>
      <c r="G69" s="111"/>
      <c r="H69" s="111"/>
      <c r="I69" s="114"/>
      <c r="J69" s="113"/>
      <c r="K69" s="115"/>
      <c r="L69" s="114"/>
    </row>
    <row r="70" spans="1:12">
      <c r="A70" s="111"/>
      <c r="B70" s="1"/>
      <c r="C70" s="111"/>
      <c r="D70" s="113"/>
      <c r="E70" s="113"/>
      <c r="F70" s="113"/>
      <c r="G70" s="111"/>
      <c r="H70" s="111"/>
      <c r="I70" s="114"/>
      <c r="J70" s="113"/>
      <c r="K70" s="115"/>
      <c r="L70" s="114"/>
    </row>
    <row r="71" spans="1:12">
      <c r="A71" s="111"/>
      <c r="B71" s="1"/>
      <c r="C71" s="111"/>
      <c r="D71" s="113"/>
      <c r="E71" s="113"/>
      <c r="F71" s="113"/>
      <c r="G71" s="111"/>
      <c r="H71" s="111"/>
      <c r="I71" s="114"/>
      <c r="J71" s="113"/>
      <c r="K71" s="115"/>
      <c r="L71" s="114"/>
    </row>
    <row r="72" spans="1:12">
      <c r="A72" s="111"/>
      <c r="B72" s="1"/>
      <c r="C72" s="111"/>
      <c r="D72" s="113"/>
      <c r="E72" s="113"/>
      <c r="F72" s="113"/>
      <c r="G72" s="111"/>
      <c r="H72" s="111"/>
      <c r="I72" s="114"/>
      <c r="J72" s="113"/>
      <c r="K72" s="115"/>
      <c r="L72" s="114"/>
    </row>
    <row r="73" spans="1:12">
      <c r="A73" s="111"/>
      <c r="B73" s="1"/>
      <c r="C73" s="111"/>
      <c r="D73" s="113"/>
      <c r="E73" s="113"/>
      <c r="F73" s="113"/>
      <c r="G73" s="111"/>
      <c r="H73" s="111"/>
      <c r="I73" s="114"/>
      <c r="J73" s="113"/>
      <c r="K73" s="115"/>
      <c r="L73" s="114"/>
    </row>
    <row r="74" spans="1:12">
      <c r="A74" s="111"/>
      <c r="B74" s="1"/>
      <c r="C74" s="111"/>
      <c r="D74" s="113"/>
      <c r="E74" s="113"/>
      <c r="F74" s="113"/>
      <c r="G74" s="111"/>
      <c r="H74" s="111"/>
      <c r="I74" s="114"/>
      <c r="J74" s="113"/>
      <c r="K74" s="115"/>
      <c r="L74" s="114"/>
    </row>
    <row r="75" spans="1:12">
      <c r="A75" s="111"/>
      <c r="B75" s="1"/>
      <c r="C75" s="111"/>
      <c r="D75" s="113"/>
      <c r="E75" s="113"/>
      <c r="F75" s="113"/>
      <c r="G75" s="111"/>
      <c r="H75" s="111"/>
      <c r="I75" s="114"/>
      <c r="J75" s="113"/>
      <c r="K75" s="115"/>
      <c r="L75" s="114"/>
    </row>
    <row r="76" spans="1:12">
      <c r="A76" s="111"/>
      <c r="B76" s="1"/>
      <c r="C76" s="111"/>
      <c r="D76" s="113"/>
      <c r="E76" s="113"/>
      <c r="F76" s="113"/>
      <c r="G76" s="111"/>
      <c r="H76" s="111"/>
      <c r="I76" s="114"/>
      <c r="J76" s="113"/>
      <c r="K76" s="115"/>
      <c r="L76" s="114"/>
    </row>
    <row r="77" spans="1:12">
      <c r="A77" s="111"/>
      <c r="B77" s="1"/>
      <c r="C77" s="111"/>
      <c r="D77" s="113"/>
      <c r="E77" s="113"/>
      <c r="F77" s="113"/>
      <c r="G77" s="111"/>
      <c r="H77" s="111"/>
      <c r="I77" s="114"/>
      <c r="J77" s="113"/>
      <c r="K77" s="115"/>
      <c r="L77" s="114"/>
    </row>
    <row r="78" spans="1:12">
      <c r="A78" s="111"/>
      <c r="B78" s="1"/>
      <c r="C78" s="111"/>
      <c r="D78" s="113"/>
      <c r="E78" s="113"/>
      <c r="F78" s="113"/>
      <c r="G78" s="111"/>
      <c r="H78" s="111"/>
      <c r="I78" s="114"/>
      <c r="J78" s="113"/>
      <c r="K78" s="115"/>
      <c r="L78" s="114"/>
    </row>
    <row r="79" spans="1:12">
      <c r="A79" s="111"/>
      <c r="B79" s="1"/>
      <c r="C79" s="111"/>
      <c r="D79" s="113"/>
      <c r="E79" s="113"/>
      <c r="F79" s="113"/>
      <c r="G79" s="111"/>
      <c r="H79" s="111"/>
      <c r="I79" s="114"/>
      <c r="J79" s="113"/>
      <c r="K79" s="115"/>
      <c r="L79" s="114"/>
    </row>
    <row r="80" spans="1:12">
      <c r="A80" s="111"/>
      <c r="B80" s="1"/>
      <c r="C80" s="111"/>
      <c r="D80" s="113"/>
      <c r="E80" s="113"/>
      <c r="F80" s="113"/>
      <c r="G80" s="111"/>
      <c r="H80" s="111"/>
      <c r="I80" s="114"/>
      <c r="J80" s="113"/>
      <c r="K80" s="115"/>
      <c r="L80" s="114"/>
    </row>
    <row r="81" spans="1:12">
      <c r="A81" s="111"/>
      <c r="B81" s="1"/>
      <c r="C81" s="111"/>
      <c r="D81" s="113"/>
      <c r="E81" s="113"/>
      <c r="F81" s="113"/>
      <c r="G81" s="111"/>
      <c r="H81" s="111"/>
      <c r="I81" s="114"/>
      <c r="J81" s="113"/>
      <c r="K81" s="115"/>
      <c r="L81" s="114"/>
    </row>
    <row r="82" spans="1:12">
      <c r="A82" s="111"/>
      <c r="B82" s="1"/>
      <c r="C82" s="111"/>
      <c r="D82" s="113"/>
      <c r="E82" s="113"/>
      <c r="F82" s="113"/>
      <c r="G82" s="111"/>
      <c r="H82" s="111"/>
      <c r="I82" s="114"/>
      <c r="J82" s="113"/>
      <c r="K82" s="115"/>
      <c r="L82" s="114"/>
    </row>
    <row r="83" spans="1:12">
      <c r="A83" s="111"/>
      <c r="B83" s="1"/>
      <c r="C83" s="111"/>
      <c r="D83" s="113"/>
      <c r="E83" s="113"/>
      <c r="F83" s="113"/>
      <c r="G83" s="111"/>
      <c r="H83" s="111"/>
      <c r="I83" s="114"/>
      <c r="J83" s="113"/>
      <c r="K83" s="115"/>
      <c r="L83" s="114"/>
    </row>
    <row r="84" spans="1:12">
      <c r="A84" s="111"/>
      <c r="B84" s="1"/>
      <c r="C84" s="111"/>
      <c r="D84" s="113"/>
      <c r="E84" s="113"/>
      <c r="F84" s="113"/>
      <c r="G84" s="111"/>
      <c r="H84" s="111"/>
      <c r="I84" s="114"/>
      <c r="J84" s="113"/>
      <c r="K84" s="115"/>
      <c r="L84" s="114"/>
    </row>
    <row r="85" spans="1:12">
      <c r="A85" s="111"/>
      <c r="B85" s="1"/>
      <c r="C85" s="111"/>
      <c r="D85" s="113"/>
      <c r="E85" s="113"/>
      <c r="F85" s="113"/>
      <c r="G85" s="111"/>
      <c r="H85" s="111"/>
      <c r="I85" s="114"/>
      <c r="J85" s="113"/>
      <c r="K85" s="115"/>
      <c r="L85" s="114"/>
    </row>
    <row r="86" spans="1:12">
      <c r="A86" s="111"/>
      <c r="B86" s="1"/>
      <c r="C86" s="111"/>
      <c r="D86" s="113"/>
      <c r="E86" s="113"/>
      <c r="F86" s="113"/>
      <c r="G86" s="111"/>
      <c r="H86" s="111"/>
      <c r="I86" s="114"/>
      <c r="J86" s="113"/>
      <c r="K86" s="115"/>
      <c r="L86" s="114"/>
    </row>
    <row r="87" spans="1:12">
      <c r="A87" s="111"/>
      <c r="B87" s="1"/>
      <c r="C87" s="111"/>
      <c r="D87" s="113"/>
      <c r="E87" s="113"/>
      <c r="F87" s="113"/>
      <c r="G87" s="111"/>
      <c r="H87" s="111"/>
      <c r="I87" s="114"/>
      <c r="J87" s="113"/>
      <c r="K87" s="115"/>
      <c r="L87" s="114"/>
    </row>
    <row r="88" spans="1:12">
      <c r="A88" s="111"/>
      <c r="B88" s="1"/>
      <c r="C88" s="111"/>
      <c r="D88" s="113"/>
      <c r="E88" s="113"/>
      <c r="F88" s="113"/>
      <c r="G88" s="111"/>
      <c r="H88" s="111"/>
      <c r="I88" s="114"/>
      <c r="J88" s="113"/>
      <c r="K88" s="115"/>
      <c r="L88" s="114"/>
    </row>
    <row r="89" spans="1:12">
      <c r="A89" s="111"/>
      <c r="B89" s="1"/>
      <c r="C89" s="111"/>
      <c r="D89" s="113"/>
      <c r="E89" s="113"/>
      <c r="F89" s="113"/>
      <c r="G89" s="111"/>
      <c r="H89" s="111"/>
      <c r="I89" s="114"/>
      <c r="J89" s="113"/>
      <c r="K89" s="115"/>
      <c r="L89" s="114"/>
    </row>
    <row r="90" spans="1:12">
      <c r="A90" s="111"/>
      <c r="B90" s="1"/>
      <c r="C90" s="111"/>
      <c r="D90" s="113"/>
      <c r="E90" s="113"/>
      <c r="F90" s="113"/>
      <c r="G90" s="111"/>
      <c r="H90" s="111"/>
      <c r="I90" s="114"/>
      <c r="J90" s="113"/>
      <c r="K90" s="115"/>
      <c r="L90" s="114"/>
    </row>
    <row r="91" spans="1:12">
      <c r="A91" s="111"/>
      <c r="B91" s="1"/>
      <c r="C91" s="111"/>
      <c r="D91" s="113"/>
      <c r="E91" s="113"/>
      <c r="F91" s="113"/>
      <c r="G91" s="111"/>
      <c r="H91" s="111"/>
      <c r="I91" s="114"/>
      <c r="J91" s="113"/>
      <c r="K91" s="115"/>
      <c r="L91" s="114"/>
    </row>
    <row r="92" spans="1:12">
      <c r="A92" s="111"/>
      <c r="B92" s="1"/>
      <c r="C92" s="111"/>
      <c r="D92" s="113"/>
      <c r="E92" s="113"/>
      <c r="F92" s="113"/>
      <c r="G92" s="111"/>
      <c r="H92" s="111"/>
      <c r="I92" s="114"/>
      <c r="J92" s="113"/>
      <c r="K92" s="115"/>
      <c r="L92" s="114"/>
    </row>
    <row r="93" spans="1:12">
      <c r="A93" s="111"/>
      <c r="B93" s="1"/>
      <c r="C93" s="111"/>
      <c r="D93" s="113"/>
      <c r="E93" s="113"/>
      <c r="F93" s="113"/>
      <c r="G93" s="111"/>
      <c r="H93" s="111"/>
      <c r="I93" s="114"/>
      <c r="J93" s="113"/>
      <c r="K93" s="115"/>
      <c r="L93" s="114"/>
    </row>
    <row r="94" spans="1:12">
      <c r="A94" s="111"/>
      <c r="B94" s="1"/>
      <c r="C94" s="111"/>
      <c r="D94" s="113"/>
      <c r="E94" s="113"/>
      <c r="F94" s="113"/>
      <c r="G94" s="111"/>
      <c r="H94" s="111"/>
      <c r="I94" s="114"/>
      <c r="J94" s="113"/>
      <c r="K94" s="115"/>
      <c r="L94" s="114"/>
    </row>
    <row r="95" spans="1:12">
      <c r="A95" s="111"/>
      <c r="B95" s="1"/>
      <c r="C95" s="111"/>
      <c r="D95" s="113"/>
      <c r="E95" s="113"/>
      <c r="F95" s="113"/>
      <c r="G95" s="111"/>
      <c r="H95" s="111"/>
      <c r="I95" s="114"/>
      <c r="J95" s="113"/>
      <c r="K95" s="115"/>
      <c r="L95" s="114"/>
    </row>
    <row r="96" spans="1:12">
      <c r="A96" s="111"/>
      <c r="B96" s="1"/>
      <c r="C96" s="111"/>
      <c r="D96" s="113"/>
      <c r="E96" s="113"/>
      <c r="F96" s="113"/>
      <c r="G96" s="111"/>
      <c r="H96" s="111"/>
      <c r="I96" s="114"/>
      <c r="J96" s="113"/>
      <c r="K96" s="115"/>
      <c r="L96" s="114"/>
    </row>
    <row r="97" spans="1:12">
      <c r="A97" s="111"/>
      <c r="B97" s="1"/>
      <c r="C97" s="111"/>
      <c r="D97" s="113"/>
      <c r="E97" s="113"/>
      <c r="F97" s="113"/>
      <c r="G97" s="111"/>
      <c r="H97" s="111"/>
      <c r="I97" s="114"/>
      <c r="J97" s="113"/>
      <c r="K97" s="115"/>
      <c r="L97" s="114"/>
    </row>
    <row r="98" spans="1:12">
      <c r="A98" s="111"/>
      <c r="B98" s="1"/>
      <c r="C98" s="111"/>
      <c r="D98" s="113"/>
      <c r="E98" s="113"/>
      <c r="F98" s="113"/>
      <c r="G98" s="111"/>
      <c r="H98" s="111"/>
      <c r="I98" s="114"/>
      <c r="J98" s="113"/>
      <c r="K98" s="115"/>
      <c r="L98" s="114"/>
    </row>
    <row r="99" spans="1:12">
      <c r="A99" s="111"/>
      <c r="B99" s="1"/>
      <c r="C99" s="111"/>
      <c r="D99" s="113"/>
      <c r="E99" s="113"/>
      <c r="F99" s="113"/>
      <c r="G99" s="111"/>
      <c r="H99" s="111"/>
      <c r="I99" s="114"/>
      <c r="J99" s="113"/>
      <c r="K99" s="115"/>
      <c r="L99" s="114"/>
    </row>
    <row r="100" spans="1:12">
      <c r="A100" s="111"/>
      <c r="B100" s="1"/>
      <c r="C100" s="111"/>
      <c r="D100" s="113"/>
      <c r="E100" s="113"/>
      <c r="F100" s="113"/>
      <c r="G100" s="111"/>
      <c r="H100" s="111"/>
      <c r="I100" s="114"/>
      <c r="J100" s="113"/>
      <c r="K100" s="115"/>
      <c r="L100" s="114"/>
    </row>
    <row r="101" spans="1:12">
      <c r="A101" s="111"/>
      <c r="B101" s="1"/>
      <c r="C101" s="111"/>
      <c r="D101" s="113"/>
      <c r="E101" s="113"/>
      <c r="F101" s="113"/>
      <c r="G101" s="111"/>
      <c r="H101" s="111"/>
      <c r="I101" s="114"/>
      <c r="J101" s="113"/>
      <c r="K101" s="115"/>
      <c r="L101" s="114"/>
    </row>
    <row r="102" spans="1:12">
      <c r="A102" s="111"/>
      <c r="B102" s="1"/>
      <c r="C102" s="111"/>
      <c r="D102" s="113"/>
      <c r="E102" s="113"/>
      <c r="F102" s="113"/>
      <c r="G102" s="111"/>
      <c r="H102" s="111"/>
      <c r="I102" s="114"/>
      <c r="J102" s="113"/>
      <c r="K102" s="115"/>
      <c r="L102" s="114"/>
    </row>
    <row r="103" spans="1:12">
      <c r="A103" s="111"/>
      <c r="B103" s="1"/>
      <c r="C103" s="111"/>
      <c r="D103" s="113"/>
      <c r="E103" s="113"/>
      <c r="F103" s="113"/>
      <c r="G103" s="111"/>
      <c r="H103" s="111"/>
      <c r="I103" s="114"/>
      <c r="J103" s="113"/>
      <c r="K103" s="115"/>
      <c r="L103" s="114"/>
    </row>
    <row r="104" spans="1:12">
      <c r="A104" s="111"/>
      <c r="B104" s="1"/>
      <c r="C104" s="111"/>
      <c r="D104" s="113"/>
      <c r="E104" s="113"/>
      <c r="F104" s="113"/>
      <c r="G104" s="111"/>
      <c r="H104" s="111"/>
      <c r="I104" s="114"/>
      <c r="J104" s="113"/>
      <c r="K104" s="115"/>
      <c r="L104" s="114"/>
    </row>
    <row r="105" spans="1:12">
      <c r="A105" s="111"/>
      <c r="B105" s="1"/>
      <c r="C105" s="111"/>
      <c r="D105" s="113"/>
      <c r="E105" s="113"/>
      <c r="F105" s="113"/>
      <c r="G105" s="111"/>
      <c r="H105" s="111"/>
      <c r="I105" s="114"/>
      <c r="J105" s="113"/>
      <c r="K105" s="115"/>
      <c r="L105" s="114"/>
    </row>
    <row r="106" spans="1:12">
      <c r="A106" s="111"/>
      <c r="B106" s="1"/>
      <c r="C106" s="111"/>
      <c r="D106" s="113"/>
      <c r="E106" s="113"/>
      <c r="F106" s="113"/>
      <c r="G106" s="111"/>
      <c r="H106" s="111"/>
      <c r="I106" s="114"/>
      <c r="J106" s="113"/>
      <c r="K106" s="115"/>
      <c r="L106" s="114"/>
    </row>
    <row r="107" spans="1:12">
      <c r="A107" s="111"/>
      <c r="B107" s="1"/>
      <c r="C107" s="111"/>
      <c r="D107" s="113"/>
      <c r="E107" s="113"/>
      <c r="F107" s="113"/>
      <c r="G107" s="111"/>
      <c r="H107" s="111"/>
      <c r="I107" s="114"/>
      <c r="J107" s="113"/>
      <c r="K107" s="115"/>
      <c r="L107" s="114"/>
    </row>
    <row r="108" spans="1:12">
      <c r="A108" s="111"/>
      <c r="B108" s="1"/>
      <c r="C108" s="111"/>
      <c r="D108" s="113"/>
      <c r="E108" s="113"/>
      <c r="F108" s="113"/>
      <c r="G108" s="111"/>
      <c r="H108" s="111"/>
      <c r="I108" s="114"/>
      <c r="J108" s="113"/>
      <c r="K108" s="115"/>
      <c r="L108" s="114"/>
    </row>
    <row r="109" spans="1:12">
      <c r="A109" s="111"/>
      <c r="B109" s="1"/>
      <c r="C109" s="111"/>
      <c r="D109" s="113"/>
      <c r="E109" s="113"/>
      <c r="F109" s="113"/>
      <c r="G109" s="111"/>
      <c r="H109" s="111"/>
      <c r="I109" s="114"/>
      <c r="J109" s="113"/>
      <c r="K109" s="115"/>
      <c r="L109" s="114"/>
    </row>
    <row r="110" spans="1:12">
      <c r="A110" s="111"/>
      <c r="B110" s="1"/>
      <c r="C110" s="111"/>
      <c r="D110" s="113"/>
      <c r="E110" s="113"/>
      <c r="F110" s="113"/>
      <c r="G110" s="111"/>
      <c r="H110" s="111"/>
      <c r="I110" s="114"/>
      <c r="J110" s="113"/>
      <c r="K110" s="115"/>
      <c r="L110" s="114"/>
    </row>
    <row r="111" spans="1:12">
      <c r="A111" s="111"/>
      <c r="B111" s="1"/>
      <c r="C111" s="111"/>
      <c r="D111" s="113"/>
      <c r="E111" s="113"/>
      <c r="F111" s="113"/>
      <c r="G111" s="111"/>
      <c r="H111" s="111"/>
      <c r="I111" s="114"/>
      <c r="J111" s="113"/>
      <c r="K111" s="115"/>
      <c r="L111" s="114"/>
    </row>
    <row r="112" spans="1:12">
      <c r="A112" s="111"/>
      <c r="B112" s="1"/>
      <c r="C112" s="111"/>
      <c r="D112" s="113"/>
      <c r="E112" s="113"/>
      <c r="F112" s="113"/>
      <c r="G112" s="111"/>
      <c r="H112" s="111"/>
      <c r="I112" s="114"/>
      <c r="J112" s="113"/>
      <c r="K112" s="115"/>
      <c r="L112" s="114"/>
    </row>
    <row r="113" spans="1:12">
      <c r="A113" s="111"/>
      <c r="B113" s="1"/>
      <c r="C113" s="111"/>
      <c r="D113" s="113"/>
      <c r="E113" s="113"/>
      <c r="F113" s="113"/>
      <c r="G113" s="111"/>
      <c r="H113" s="111"/>
      <c r="I113" s="114"/>
      <c r="J113" s="113"/>
      <c r="K113" s="115"/>
      <c r="L113" s="114"/>
    </row>
    <row r="114" spans="1:12">
      <c r="A114" s="111"/>
      <c r="B114" s="1"/>
      <c r="C114" s="111"/>
      <c r="D114" s="113"/>
      <c r="E114" s="113"/>
      <c r="F114" s="113"/>
      <c r="G114" s="111"/>
      <c r="H114" s="111"/>
      <c r="I114" s="114"/>
      <c r="J114" s="113"/>
      <c r="K114" s="115"/>
      <c r="L114" s="114"/>
    </row>
    <row r="115" spans="1:12">
      <c r="A115" s="111"/>
      <c r="B115" s="1"/>
      <c r="C115" s="111"/>
      <c r="D115" s="113"/>
      <c r="E115" s="113"/>
      <c r="F115" s="113"/>
      <c r="G115" s="111"/>
      <c r="H115" s="111"/>
      <c r="I115" s="114"/>
      <c r="J115" s="113"/>
      <c r="K115" s="115"/>
      <c r="L115" s="114"/>
    </row>
    <row r="116" spans="1:12">
      <c r="A116" s="111"/>
      <c r="B116" s="1"/>
      <c r="C116" s="111"/>
      <c r="D116" s="113"/>
      <c r="E116" s="113"/>
      <c r="F116" s="113"/>
      <c r="G116" s="111"/>
      <c r="H116" s="111"/>
      <c r="I116" s="114"/>
      <c r="J116" s="113"/>
      <c r="K116" s="115"/>
      <c r="L116" s="114"/>
    </row>
    <row r="117" spans="1:12">
      <c r="A117" s="111"/>
      <c r="B117" s="1"/>
      <c r="C117" s="111"/>
      <c r="D117" s="113"/>
      <c r="E117" s="113"/>
      <c r="F117" s="113"/>
      <c r="G117" s="111"/>
      <c r="H117" s="111"/>
      <c r="I117" s="114"/>
      <c r="J117" s="113"/>
      <c r="K117" s="115"/>
      <c r="L117" s="114"/>
    </row>
    <row r="118" spans="1:12">
      <c r="A118" s="111"/>
      <c r="B118" s="1"/>
      <c r="C118" s="111"/>
      <c r="D118" s="113"/>
      <c r="E118" s="113"/>
      <c r="F118" s="113"/>
      <c r="G118" s="111"/>
      <c r="H118" s="111"/>
      <c r="I118" s="114"/>
      <c r="J118" s="113"/>
      <c r="K118" s="115"/>
      <c r="L118" s="114"/>
    </row>
    <row r="119" spans="1:12">
      <c r="A119" s="111"/>
      <c r="B119" s="1"/>
      <c r="C119" s="111"/>
      <c r="D119" s="113"/>
      <c r="E119" s="113"/>
      <c r="F119" s="113"/>
      <c r="G119" s="111"/>
      <c r="H119" s="111"/>
      <c r="I119" s="114"/>
      <c r="J119" s="113"/>
      <c r="K119" s="115"/>
      <c r="L119" s="114"/>
    </row>
    <row r="120" spans="1:12">
      <c r="A120" s="111"/>
      <c r="B120" s="1"/>
      <c r="C120" s="111"/>
      <c r="D120" s="113"/>
      <c r="E120" s="113"/>
      <c r="F120" s="113"/>
      <c r="G120" s="111"/>
      <c r="H120" s="111"/>
      <c r="I120" s="114"/>
      <c r="J120" s="113"/>
      <c r="K120" s="115"/>
      <c r="L120" s="114"/>
    </row>
    <row r="121" spans="1:12">
      <c r="A121" s="111"/>
      <c r="B121" s="1"/>
      <c r="C121" s="111"/>
      <c r="D121" s="113"/>
      <c r="E121" s="113"/>
      <c r="F121" s="113"/>
      <c r="G121" s="111"/>
      <c r="H121" s="111"/>
      <c r="I121" s="114"/>
      <c r="J121" s="113"/>
      <c r="K121" s="115"/>
      <c r="L121" s="114"/>
    </row>
    <row r="122" spans="1:12">
      <c r="A122" s="111"/>
      <c r="B122" s="1"/>
      <c r="C122" s="111"/>
      <c r="D122" s="113"/>
      <c r="E122" s="113"/>
      <c r="F122" s="113"/>
      <c r="G122" s="111"/>
      <c r="H122" s="111"/>
      <c r="I122" s="114"/>
      <c r="J122" s="113"/>
      <c r="K122" s="115"/>
      <c r="L122" s="114"/>
    </row>
    <row r="123" spans="1:12">
      <c r="A123" s="111"/>
      <c r="B123" s="1"/>
      <c r="C123" s="111"/>
      <c r="D123" s="113"/>
      <c r="E123" s="113"/>
      <c r="F123" s="113"/>
      <c r="G123" s="111"/>
      <c r="H123" s="111"/>
      <c r="I123" s="114"/>
      <c r="J123" s="113"/>
      <c r="K123" s="115"/>
      <c r="L123" s="114"/>
    </row>
    <row r="124" spans="1:12">
      <c r="A124" s="111"/>
      <c r="B124" s="1"/>
      <c r="C124" s="111"/>
      <c r="D124" s="113"/>
      <c r="E124" s="113"/>
      <c r="F124" s="113"/>
      <c r="G124" s="111"/>
      <c r="H124" s="111"/>
      <c r="I124" s="114"/>
      <c r="J124" s="113"/>
      <c r="K124" s="115"/>
      <c r="L124" s="114"/>
    </row>
    <row r="125" spans="1:12">
      <c r="A125" s="111"/>
      <c r="B125" s="1"/>
      <c r="C125" s="111"/>
      <c r="D125" s="113"/>
      <c r="E125" s="113"/>
      <c r="F125" s="113"/>
      <c r="G125" s="111"/>
      <c r="H125" s="111"/>
      <c r="I125" s="114"/>
      <c r="J125" s="113"/>
      <c r="K125" s="115"/>
      <c r="L125" s="114"/>
    </row>
    <row r="126" spans="1:12">
      <c r="A126" s="111"/>
      <c r="B126" s="1"/>
      <c r="C126" s="111"/>
      <c r="D126" s="113"/>
      <c r="E126" s="113"/>
      <c r="F126" s="113"/>
      <c r="G126" s="111"/>
      <c r="H126" s="111"/>
      <c r="I126" s="114"/>
      <c r="J126" s="113"/>
      <c r="K126" s="115"/>
      <c r="L126" s="114"/>
    </row>
    <row r="127" spans="1:12">
      <c r="A127" s="111"/>
      <c r="B127" s="1"/>
      <c r="C127" s="111"/>
      <c r="D127" s="113"/>
      <c r="E127" s="113"/>
      <c r="F127" s="113"/>
      <c r="G127" s="111"/>
      <c r="H127" s="111"/>
      <c r="I127" s="114"/>
      <c r="J127" s="113"/>
      <c r="K127" s="115"/>
      <c r="L127" s="114"/>
    </row>
    <row r="128" spans="1:12">
      <c r="A128" s="111"/>
      <c r="B128" s="1"/>
      <c r="C128" s="111"/>
      <c r="D128" s="113"/>
      <c r="E128" s="113"/>
      <c r="F128" s="113"/>
      <c r="G128" s="111"/>
      <c r="H128" s="111"/>
      <c r="I128" s="114"/>
      <c r="J128" s="113"/>
      <c r="K128" s="115"/>
      <c r="L128" s="114"/>
    </row>
    <row r="129" spans="1:12">
      <c r="A129" s="111"/>
      <c r="B129" s="1"/>
      <c r="C129" s="111"/>
      <c r="D129" s="113"/>
      <c r="E129" s="113"/>
      <c r="F129" s="113"/>
      <c r="G129" s="111"/>
      <c r="H129" s="111"/>
      <c r="I129" s="114"/>
      <c r="J129" s="113"/>
      <c r="K129" s="115"/>
      <c r="L129" s="114"/>
    </row>
    <row r="130" spans="1:12">
      <c r="A130" s="111"/>
      <c r="B130" s="1"/>
      <c r="C130" s="111"/>
      <c r="D130" s="113"/>
      <c r="E130" s="113"/>
      <c r="F130" s="113"/>
      <c r="G130" s="111"/>
      <c r="H130" s="111"/>
      <c r="I130" s="114"/>
      <c r="J130" s="113"/>
      <c r="K130" s="115"/>
      <c r="L130" s="114"/>
    </row>
    <row r="131" spans="1:12">
      <c r="A131" s="111"/>
      <c r="B131" s="1"/>
      <c r="C131" s="111"/>
      <c r="D131" s="113"/>
      <c r="E131" s="113"/>
      <c r="F131" s="113"/>
      <c r="G131" s="111"/>
      <c r="H131" s="111"/>
      <c r="I131" s="114"/>
      <c r="J131" s="113"/>
      <c r="K131" s="115"/>
      <c r="L131" s="114"/>
    </row>
    <row r="132" spans="1:12">
      <c r="A132" s="111"/>
      <c r="B132" s="1"/>
      <c r="C132" s="111"/>
      <c r="D132" s="113"/>
      <c r="E132" s="113"/>
      <c r="F132" s="113"/>
      <c r="G132" s="111"/>
      <c r="H132" s="111"/>
      <c r="I132" s="114"/>
      <c r="J132" s="113"/>
      <c r="K132" s="115"/>
      <c r="L132" s="114"/>
    </row>
    <row r="133" spans="1:12">
      <c r="A133" s="111"/>
      <c r="B133" s="1"/>
      <c r="C133" s="111"/>
      <c r="D133" s="113"/>
      <c r="E133" s="113"/>
      <c r="F133" s="113"/>
      <c r="G133" s="111"/>
      <c r="H133" s="111"/>
      <c r="I133" s="114"/>
      <c r="J133" s="113"/>
      <c r="K133" s="115"/>
      <c r="L133" s="114"/>
    </row>
    <row r="134" spans="1:12">
      <c r="A134" s="111"/>
      <c r="B134" s="1"/>
      <c r="C134" s="111"/>
      <c r="D134" s="113"/>
      <c r="E134" s="113"/>
      <c r="F134" s="113"/>
      <c r="G134" s="111"/>
      <c r="H134" s="111"/>
      <c r="I134" s="114"/>
      <c r="J134" s="113"/>
      <c r="K134" s="115"/>
      <c r="L134" s="114"/>
    </row>
    <row r="135" spans="1:12">
      <c r="A135" s="111"/>
      <c r="B135" s="1"/>
      <c r="C135" s="111"/>
      <c r="D135" s="113"/>
      <c r="E135" s="113"/>
      <c r="F135" s="113"/>
      <c r="G135" s="111"/>
      <c r="H135" s="111"/>
      <c r="I135" s="114"/>
      <c r="J135" s="113"/>
      <c r="K135" s="115"/>
      <c r="L135" s="114"/>
    </row>
    <row r="136" spans="1:12">
      <c r="A136" s="111"/>
      <c r="B136" s="1"/>
      <c r="C136" s="111"/>
      <c r="D136" s="113"/>
      <c r="E136" s="113"/>
      <c r="F136" s="113"/>
      <c r="G136" s="111"/>
      <c r="H136" s="111"/>
      <c r="I136" s="114"/>
      <c r="J136" s="113"/>
      <c r="K136" s="115"/>
      <c r="L136" s="114"/>
    </row>
    <row r="137" spans="1:12">
      <c r="A137" s="111"/>
      <c r="B137" s="1"/>
      <c r="C137" s="111"/>
      <c r="D137" s="113"/>
      <c r="E137" s="113"/>
      <c r="F137" s="113"/>
      <c r="G137" s="111"/>
      <c r="H137" s="111"/>
      <c r="I137" s="114"/>
      <c r="J137" s="113"/>
      <c r="K137" s="115"/>
      <c r="L137" s="114"/>
    </row>
    <row r="138" spans="1:12">
      <c r="A138" s="111"/>
      <c r="B138" s="1"/>
      <c r="C138" s="111"/>
      <c r="D138" s="113"/>
      <c r="E138" s="113"/>
      <c r="F138" s="113"/>
      <c r="G138" s="111"/>
      <c r="H138" s="111"/>
      <c r="I138" s="114"/>
      <c r="J138" s="113"/>
      <c r="K138" s="115"/>
      <c r="L138" s="114"/>
    </row>
    <row r="139" spans="1:12">
      <c r="A139" s="111"/>
      <c r="B139" s="1"/>
      <c r="C139" s="111"/>
      <c r="D139" s="113"/>
      <c r="E139" s="113"/>
      <c r="F139" s="113"/>
      <c r="G139" s="111"/>
      <c r="H139" s="111"/>
      <c r="I139" s="114"/>
      <c r="J139" s="113"/>
      <c r="K139" s="115"/>
      <c r="L139" s="114"/>
    </row>
    <row r="140" spans="1:12">
      <c r="A140" s="111"/>
      <c r="B140" s="1"/>
      <c r="C140" s="111"/>
      <c r="D140" s="113"/>
      <c r="E140" s="113"/>
      <c r="F140" s="113"/>
      <c r="G140" s="111"/>
      <c r="H140" s="111"/>
      <c r="I140" s="114"/>
      <c r="J140" s="113"/>
      <c r="K140" s="115"/>
      <c r="L140" s="114"/>
    </row>
    <row r="141" spans="1:12">
      <c r="A141" s="111"/>
      <c r="B141" s="1"/>
      <c r="C141" s="111"/>
      <c r="D141" s="113"/>
      <c r="E141" s="113"/>
      <c r="F141" s="113"/>
      <c r="G141" s="111"/>
      <c r="H141" s="111"/>
      <c r="I141" s="114"/>
      <c r="J141" s="113"/>
      <c r="K141" s="115"/>
      <c r="L141" s="114"/>
    </row>
    <row r="142" spans="1:12">
      <c r="A142" s="111"/>
      <c r="B142" s="1"/>
      <c r="C142" s="111"/>
      <c r="D142" s="113"/>
      <c r="E142" s="113"/>
      <c r="F142" s="113"/>
      <c r="G142" s="111"/>
      <c r="H142" s="111"/>
      <c r="I142" s="114"/>
      <c r="J142" s="113"/>
      <c r="K142" s="115"/>
      <c r="L142" s="114"/>
    </row>
    <row r="143" spans="1:12">
      <c r="A143" s="111"/>
      <c r="B143" s="1"/>
      <c r="C143" s="111"/>
      <c r="D143" s="113"/>
      <c r="E143" s="113"/>
      <c r="F143" s="113"/>
      <c r="G143" s="111"/>
      <c r="H143" s="111"/>
      <c r="I143" s="114"/>
      <c r="J143" s="113"/>
      <c r="K143" s="115"/>
      <c r="L143" s="114"/>
    </row>
    <row r="144" spans="1:12">
      <c r="A144" s="111"/>
      <c r="B144" s="1"/>
      <c r="C144" s="111"/>
      <c r="D144" s="113"/>
      <c r="E144" s="113"/>
      <c r="F144" s="113"/>
      <c r="G144" s="111"/>
      <c r="H144" s="111"/>
      <c r="I144" s="114"/>
      <c r="J144" s="113"/>
      <c r="K144" s="115"/>
      <c r="L144" s="114"/>
    </row>
    <row r="145" spans="1:12">
      <c r="A145" s="111"/>
      <c r="B145" s="1"/>
      <c r="C145" s="111"/>
      <c r="D145" s="113"/>
      <c r="E145" s="113"/>
      <c r="F145" s="113"/>
      <c r="G145" s="111"/>
      <c r="H145" s="111"/>
      <c r="I145" s="114"/>
      <c r="J145" s="113"/>
      <c r="K145" s="115"/>
      <c r="L145" s="114"/>
    </row>
    <row r="146" spans="1:12">
      <c r="A146" s="111"/>
      <c r="B146" s="1"/>
      <c r="C146" s="111"/>
      <c r="D146" s="113"/>
      <c r="E146" s="113"/>
      <c r="F146" s="113"/>
      <c r="G146" s="111"/>
      <c r="H146" s="111"/>
      <c r="I146" s="114"/>
      <c r="J146" s="113"/>
      <c r="K146" s="115"/>
      <c r="L146" s="114"/>
    </row>
    <row r="147" spans="1:12">
      <c r="A147" s="111"/>
      <c r="B147" s="1"/>
      <c r="C147" s="111"/>
      <c r="D147" s="113"/>
      <c r="E147" s="113"/>
      <c r="F147" s="113"/>
      <c r="G147" s="111"/>
      <c r="H147" s="111"/>
      <c r="I147" s="114"/>
      <c r="J147" s="113"/>
      <c r="K147" s="115"/>
      <c r="L147" s="114"/>
    </row>
    <row r="148" spans="1:12">
      <c r="A148" s="111"/>
      <c r="B148" s="1"/>
      <c r="C148" s="111"/>
      <c r="D148" s="113"/>
      <c r="E148" s="113"/>
      <c r="F148" s="113"/>
      <c r="G148" s="111"/>
      <c r="H148" s="111"/>
      <c r="I148" s="114"/>
      <c r="J148" s="113"/>
      <c r="K148" s="115"/>
      <c r="L148" s="114"/>
    </row>
    <row r="149" spans="1:12">
      <c r="A149" s="111"/>
      <c r="B149" s="1"/>
      <c r="C149" s="111"/>
      <c r="D149" s="113"/>
      <c r="E149" s="113"/>
      <c r="F149" s="113"/>
      <c r="G149" s="111"/>
      <c r="H149" s="111"/>
      <c r="I149" s="114"/>
      <c r="J149" s="113"/>
      <c r="K149" s="115"/>
      <c r="L149" s="114"/>
    </row>
    <row r="150" spans="1:12">
      <c r="A150" s="111"/>
      <c r="B150" s="1"/>
      <c r="C150" s="111"/>
      <c r="D150" s="113"/>
      <c r="E150" s="113"/>
      <c r="F150" s="113"/>
      <c r="G150" s="111"/>
      <c r="H150" s="111"/>
      <c r="I150" s="114"/>
      <c r="J150" s="113"/>
      <c r="K150" s="115"/>
      <c r="L150" s="114"/>
    </row>
    <row r="151" spans="1:12">
      <c r="A151" s="111"/>
      <c r="B151" s="112"/>
      <c r="C151" s="111"/>
      <c r="D151" s="113"/>
      <c r="E151" s="113"/>
      <c r="F151" s="113"/>
      <c r="G151" s="111"/>
      <c r="H151" s="111"/>
      <c r="I151" s="114"/>
      <c r="J151" s="113"/>
      <c r="K151" s="115"/>
      <c r="L151" s="114"/>
    </row>
    <row r="152" spans="1:12">
      <c r="A152" s="111"/>
      <c r="B152" s="112"/>
      <c r="C152" s="111"/>
      <c r="D152" s="113"/>
      <c r="E152" s="113"/>
      <c r="F152" s="113"/>
      <c r="G152" s="111"/>
      <c r="H152" s="111"/>
      <c r="I152" s="114"/>
      <c r="J152" s="113"/>
      <c r="K152" s="115"/>
      <c r="L152" s="114"/>
    </row>
    <row r="153" spans="1:12">
      <c r="A153" s="111"/>
      <c r="B153" s="112"/>
      <c r="C153" s="111"/>
      <c r="D153" s="113"/>
      <c r="E153" s="113"/>
      <c r="F153" s="113"/>
      <c r="G153" s="111"/>
      <c r="H153" s="111"/>
      <c r="I153" s="114"/>
      <c r="J153" s="113"/>
      <c r="K153" s="115"/>
      <c r="L153" s="114"/>
    </row>
    <row r="154" spans="1:12">
      <c r="A154" s="111"/>
      <c r="B154" s="112"/>
      <c r="C154" s="111"/>
      <c r="D154" s="113"/>
      <c r="E154" s="113"/>
      <c r="F154" s="113"/>
      <c r="G154" s="111"/>
      <c r="H154" s="111"/>
      <c r="I154" s="114"/>
      <c r="J154" s="113"/>
      <c r="K154" s="115"/>
      <c r="L154" s="114"/>
    </row>
    <row r="155" spans="1:12">
      <c r="A155" s="111"/>
      <c r="B155" s="112"/>
      <c r="C155" s="111"/>
      <c r="D155" s="113"/>
      <c r="E155" s="113"/>
      <c r="F155" s="113"/>
      <c r="G155" s="111"/>
      <c r="H155" s="111"/>
      <c r="I155" s="114"/>
      <c r="J155" s="113"/>
      <c r="K155" s="115"/>
      <c r="L155" s="114"/>
    </row>
    <row r="156" spans="1:12">
      <c r="A156" s="111"/>
      <c r="B156" s="112"/>
      <c r="C156" s="111"/>
      <c r="D156" s="113"/>
      <c r="E156" s="113"/>
      <c r="F156" s="113"/>
      <c r="G156" s="111"/>
      <c r="H156" s="111"/>
      <c r="I156" s="114"/>
      <c r="J156" s="113"/>
      <c r="K156" s="115"/>
      <c r="L156" s="114"/>
    </row>
    <row r="157" spans="1:12">
      <c r="A157" s="111"/>
      <c r="B157" s="112"/>
      <c r="C157" s="111"/>
      <c r="D157" s="113"/>
      <c r="E157" s="113"/>
      <c r="F157" s="113"/>
      <c r="G157" s="111"/>
      <c r="H157" s="111"/>
      <c r="I157" s="114"/>
      <c r="J157" s="113"/>
      <c r="K157" s="115"/>
      <c r="L157" s="114"/>
    </row>
    <row r="158" spans="1:12">
      <c r="A158" s="111"/>
      <c r="B158" s="112"/>
      <c r="C158" s="111"/>
      <c r="D158" s="113"/>
      <c r="E158" s="113"/>
      <c r="F158" s="113"/>
      <c r="G158" s="111"/>
      <c r="H158" s="111"/>
      <c r="I158" s="114"/>
      <c r="J158" s="113"/>
      <c r="K158" s="115"/>
      <c r="L158" s="114"/>
    </row>
    <row r="159" spans="1:12">
      <c r="A159" s="111"/>
      <c r="B159" s="112"/>
      <c r="C159" s="111"/>
      <c r="D159" s="113"/>
      <c r="E159" s="113"/>
      <c r="F159" s="113"/>
      <c r="G159" s="111"/>
      <c r="H159" s="111"/>
      <c r="I159" s="114"/>
      <c r="J159" s="113"/>
      <c r="K159" s="115"/>
      <c r="L159" s="114"/>
    </row>
    <row r="160" spans="1:12">
      <c r="A160" s="111"/>
      <c r="B160" s="112"/>
      <c r="C160" s="111"/>
      <c r="D160" s="113"/>
      <c r="E160" s="113"/>
      <c r="F160" s="113"/>
      <c r="G160" s="111"/>
      <c r="H160" s="111"/>
      <c r="I160" s="114"/>
      <c r="J160" s="113"/>
      <c r="K160" s="115"/>
      <c r="L160" s="114"/>
    </row>
    <row r="161" spans="1:12">
      <c r="A161" s="111"/>
      <c r="B161" s="112"/>
      <c r="C161" s="111"/>
      <c r="D161" s="113"/>
      <c r="E161" s="113"/>
      <c r="F161" s="113"/>
      <c r="G161" s="111"/>
      <c r="H161" s="111"/>
      <c r="I161" s="114"/>
      <c r="J161" s="113"/>
      <c r="K161" s="115"/>
      <c r="L161" s="114"/>
    </row>
    <row r="162" spans="1:12">
      <c r="A162" s="111"/>
      <c r="B162" s="112"/>
      <c r="C162" s="111"/>
      <c r="D162" s="113"/>
      <c r="E162" s="113"/>
      <c r="F162" s="113"/>
      <c r="G162" s="111"/>
      <c r="H162" s="111"/>
      <c r="I162" s="114"/>
      <c r="J162" s="113"/>
      <c r="K162" s="115"/>
      <c r="L162" s="114"/>
    </row>
    <row r="163" spans="1:12">
      <c r="A163" s="111"/>
      <c r="B163" s="112"/>
      <c r="C163" s="111"/>
      <c r="D163" s="113"/>
      <c r="E163" s="113"/>
      <c r="F163" s="113"/>
      <c r="G163" s="111"/>
      <c r="H163" s="111"/>
      <c r="I163" s="114"/>
      <c r="J163" s="113"/>
      <c r="K163" s="115"/>
      <c r="L163" s="114"/>
    </row>
    <row r="164" spans="1:12">
      <c r="A164" s="111"/>
      <c r="B164" s="112"/>
      <c r="C164" s="111"/>
      <c r="D164" s="113"/>
      <c r="E164" s="113"/>
      <c r="F164" s="113"/>
      <c r="G164" s="111"/>
      <c r="H164" s="111"/>
      <c r="I164" s="114"/>
      <c r="J164" s="113"/>
      <c r="K164" s="115"/>
      <c r="L164" s="114"/>
    </row>
    <row r="165" spans="1:12">
      <c r="A165" s="111"/>
      <c r="B165" s="112"/>
      <c r="C165" s="111"/>
      <c r="D165" s="113"/>
      <c r="E165" s="113"/>
      <c r="F165" s="113"/>
      <c r="G165" s="111"/>
      <c r="H165" s="111"/>
      <c r="I165" s="114"/>
      <c r="J165" s="113"/>
      <c r="K165" s="115"/>
      <c r="L165" s="114"/>
    </row>
    <row r="166" spans="1:12">
      <c r="A166" s="111"/>
      <c r="B166" s="112"/>
      <c r="C166" s="111"/>
      <c r="D166" s="113"/>
      <c r="E166" s="113"/>
      <c r="F166" s="113"/>
      <c r="G166" s="111"/>
      <c r="H166" s="111"/>
      <c r="I166" s="114"/>
      <c r="J166" s="113"/>
      <c r="K166" s="115"/>
      <c r="L166" s="114"/>
    </row>
    <row r="167" spans="1:12">
      <c r="A167" s="111"/>
      <c r="B167" s="112"/>
      <c r="C167" s="111"/>
      <c r="D167" s="113"/>
      <c r="E167" s="113"/>
      <c r="F167" s="113"/>
      <c r="G167" s="111"/>
      <c r="H167" s="111"/>
      <c r="I167" s="114"/>
      <c r="J167" s="113"/>
      <c r="K167" s="115"/>
      <c r="L167" s="114"/>
    </row>
    <row r="168" spans="1:12">
      <c r="A168" s="111"/>
      <c r="B168" s="112"/>
      <c r="C168" s="111"/>
      <c r="D168" s="113"/>
      <c r="E168" s="113"/>
      <c r="F168" s="113"/>
      <c r="G168" s="111"/>
      <c r="H168" s="111"/>
      <c r="I168" s="114"/>
      <c r="J168" s="113"/>
      <c r="K168" s="115"/>
      <c r="L168" s="114"/>
    </row>
    <row r="169" spans="1:12">
      <c r="A169" s="111"/>
      <c r="B169" s="112"/>
      <c r="C169" s="111"/>
      <c r="D169" s="113"/>
      <c r="E169" s="113"/>
      <c r="F169" s="113"/>
      <c r="G169" s="111"/>
      <c r="H169" s="111"/>
      <c r="I169" s="114"/>
      <c r="J169" s="113"/>
      <c r="K169" s="115"/>
      <c r="L169" s="114"/>
    </row>
    <row r="170" spans="1:12">
      <c r="A170" s="111"/>
      <c r="B170" s="112"/>
      <c r="C170" s="111"/>
      <c r="D170" s="113"/>
      <c r="E170" s="113"/>
      <c r="F170" s="113"/>
      <c r="G170" s="111"/>
      <c r="H170" s="111"/>
      <c r="I170" s="114"/>
      <c r="J170" s="113"/>
      <c r="K170" s="115"/>
      <c r="L170" s="114"/>
    </row>
    <row r="171" spans="1:12">
      <c r="A171" s="111"/>
      <c r="B171" s="112"/>
      <c r="C171" s="111"/>
      <c r="D171" s="113"/>
      <c r="E171" s="113"/>
      <c r="F171" s="113"/>
      <c r="G171" s="111"/>
      <c r="H171" s="111"/>
      <c r="I171" s="114"/>
      <c r="J171" s="113"/>
      <c r="K171" s="115"/>
      <c r="L171" s="114"/>
    </row>
    <row r="172" spans="1:12">
      <c r="A172" s="111"/>
      <c r="B172" s="112"/>
      <c r="C172" s="111"/>
      <c r="D172" s="113"/>
      <c r="E172" s="113"/>
      <c r="F172" s="113"/>
      <c r="G172" s="111"/>
      <c r="H172" s="111"/>
      <c r="I172" s="114"/>
      <c r="J172" s="113"/>
      <c r="K172" s="115"/>
      <c r="L172" s="114"/>
    </row>
    <row r="173" spans="1:12">
      <c r="A173" s="111"/>
      <c r="B173" s="112"/>
      <c r="C173" s="111"/>
      <c r="D173" s="113"/>
      <c r="E173" s="113"/>
      <c r="F173" s="113"/>
      <c r="G173" s="111"/>
      <c r="H173" s="111"/>
      <c r="I173" s="114"/>
      <c r="J173" s="113"/>
      <c r="K173" s="115"/>
      <c r="L173" s="114"/>
    </row>
    <row r="174" spans="1:12">
      <c r="A174" s="111"/>
      <c r="B174" s="112"/>
      <c r="C174" s="111"/>
      <c r="D174" s="113"/>
      <c r="E174" s="113"/>
      <c r="F174" s="113"/>
      <c r="G174" s="111"/>
      <c r="H174" s="111"/>
      <c r="I174" s="114"/>
      <c r="J174" s="113"/>
      <c r="K174" s="115"/>
      <c r="L174" s="114"/>
    </row>
    <row r="175" spans="1:12">
      <c r="A175" s="111"/>
      <c r="B175" s="112"/>
      <c r="C175" s="111"/>
      <c r="D175" s="113"/>
      <c r="E175" s="113"/>
      <c r="F175" s="113"/>
      <c r="G175" s="111"/>
      <c r="H175" s="111"/>
      <c r="I175" s="114"/>
      <c r="J175" s="113"/>
      <c r="K175" s="115"/>
      <c r="L175" s="114"/>
    </row>
    <row r="176" spans="1:12">
      <c r="A176" s="111"/>
      <c r="B176" s="112"/>
      <c r="C176" s="111"/>
      <c r="D176" s="113"/>
      <c r="E176" s="113"/>
      <c r="F176" s="113"/>
      <c r="G176" s="111"/>
      <c r="H176" s="111"/>
      <c r="I176" s="114"/>
      <c r="J176" s="113"/>
      <c r="K176" s="115"/>
      <c r="L176" s="114"/>
    </row>
    <row r="177" spans="1:12">
      <c r="A177" s="111"/>
      <c r="B177" s="112"/>
      <c r="C177" s="111"/>
      <c r="D177" s="113"/>
      <c r="E177" s="113"/>
      <c r="F177" s="113"/>
      <c r="G177" s="111"/>
      <c r="H177" s="111"/>
      <c r="I177" s="114"/>
      <c r="J177" s="113"/>
      <c r="K177" s="115"/>
      <c r="L177" s="114"/>
    </row>
    <row r="178" spans="1:12">
      <c r="A178" s="111"/>
      <c r="B178" s="112"/>
      <c r="C178" s="111"/>
      <c r="D178" s="113"/>
      <c r="E178" s="113"/>
      <c r="F178" s="113"/>
      <c r="G178" s="111"/>
      <c r="H178" s="111"/>
      <c r="I178" s="114"/>
      <c r="J178" s="113"/>
      <c r="K178" s="115"/>
      <c r="L178" s="114"/>
    </row>
    <row r="179" spans="1:12">
      <c r="A179" s="111"/>
      <c r="B179" s="112"/>
      <c r="C179" s="111"/>
      <c r="D179" s="113"/>
      <c r="E179" s="113"/>
      <c r="F179" s="113"/>
      <c r="G179" s="111"/>
      <c r="H179" s="111"/>
      <c r="I179" s="114"/>
      <c r="J179" s="113"/>
      <c r="K179" s="115"/>
      <c r="L179" s="114"/>
    </row>
    <row r="180" spans="1:12">
      <c r="A180" s="111"/>
      <c r="B180" s="112"/>
      <c r="C180" s="111"/>
      <c r="D180" s="113"/>
      <c r="E180" s="113"/>
      <c r="F180" s="113"/>
      <c r="G180" s="111"/>
      <c r="H180" s="111"/>
      <c r="I180" s="114"/>
      <c r="J180" s="113"/>
      <c r="K180" s="115"/>
      <c r="L180" s="114"/>
    </row>
    <row r="181" spans="1:12">
      <c r="A181" s="111"/>
      <c r="B181" s="112"/>
      <c r="C181" s="111"/>
      <c r="D181" s="113"/>
      <c r="E181" s="113"/>
      <c r="F181" s="113"/>
      <c r="G181" s="111"/>
      <c r="H181" s="111"/>
      <c r="I181" s="114"/>
      <c r="J181" s="113"/>
      <c r="K181" s="115"/>
      <c r="L181" s="114"/>
    </row>
    <row r="182" spans="1:12">
      <c r="A182" s="111"/>
      <c r="B182" s="112"/>
      <c r="C182" s="111"/>
      <c r="D182" s="113"/>
      <c r="E182" s="113"/>
      <c r="F182" s="113"/>
      <c r="G182" s="111"/>
      <c r="H182" s="111"/>
      <c r="I182" s="114"/>
      <c r="J182" s="113"/>
      <c r="K182" s="115"/>
      <c r="L182" s="114"/>
    </row>
    <row r="183" spans="1:12">
      <c r="A183" s="111"/>
      <c r="B183" s="112"/>
      <c r="C183" s="111"/>
      <c r="D183" s="113"/>
      <c r="E183" s="113"/>
      <c r="F183" s="113"/>
      <c r="G183" s="111"/>
      <c r="H183" s="111"/>
      <c r="I183" s="114"/>
      <c r="J183" s="113"/>
      <c r="K183" s="115"/>
      <c r="L183" s="114"/>
    </row>
    <row r="184" spans="1:12">
      <c r="A184" s="111"/>
      <c r="B184" s="112"/>
      <c r="C184" s="111"/>
      <c r="D184" s="113"/>
      <c r="E184" s="113"/>
      <c r="F184" s="113"/>
      <c r="G184" s="111"/>
      <c r="H184" s="111"/>
      <c r="I184" s="114"/>
      <c r="J184" s="113"/>
      <c r="K184" s="115"/>
      <c r="L184" s="114"/>
    </row>
    <row r="185" spans="1:12">
      <c r="A185" s="111"/>
      <c r="B185" s="112"/>
      <c r="C185" s="111"/>
      <c r="D185" s="113"/>
      <c r="E185" s="113"/>
      <c r="F185" s="113"/>
      <c r="G185" s="111"/>
      <c r="H185" s="111"/>
      <c r="I185" s="114"/>
      <c r="J185" s="113"/>
      <c r="K185" s="115"/>
      <c r="L185" s="114"/>
    </row>
    <row r="186" spans="1:12">
      <c r="A186" s="111"/>
      <c r="B186" s="112"/>
      <c r="C186" s="111"/>
      <c r="D186" s="113"/>
      <c r="E186" s="113"/>
      <c r="F186" s="113"/>
      <c r="G186" s="111"/>
      <c r="H186" s="111"/>
      <c r="I186" s="114"/>
      <c r="J186" s="113"/>
      <c r="K186" s="115"/>
      <c r="L186" s="114"/>
    </row>
    <row r="187" spans="1:12">
      <c r="A187" s="111"/>
      <c r="B187" s="112"/>
      <c r="C187" s="111"/>
      <c r="D187" s="113"/>
      <c r="E187" s="113"/>
      <c r="F187" s="113"/>
      <c r="G187" s="111"/>
      <c r="H187" s="111"/>
      <c r="I187" s="114"/>
      <c r="J187" s="113"/>
      <c r="K187" s="115"/>
      <c r="L187" s="114"/>
    </row>
    <row r="188" spans="1:12">
      <c r="A188" s="111"/>
      <c r="B188" s="112"/>
      <c r="C188" s="111"/>
      <c r="D188" s="113"/>
      <c r="E188" s="113"/>
      <c r="F188" s="113"/>
      <c r="G188" s="111"/>
      <c r="H188" s="111"/>
      <c r="I188" s="114"/>
      <c r="J188" s="113"/>
      <c r="K188" s="115"/>
      <c r="L188" s="114"/>
    </row>
    <row r="189" spans="1:12">
      <c r="A189" s="111"/>
      <c r="B189" s="112"/>
      <c r="C189" s="111"/>
      <c r="D189" s="113"/>
      <c r="E189" s="113"/>
      <c r="F189" s="113"/>
      <c r="G189" s="111"/>
      <c r="H189" s="111"/>
      <c r="I189" s="114"/>
      <c r="J189" s="113"/>
      <c r="K189" s="115"/>
      <c r="L189" s="114"/>
    </row>
    <row r="190" spans="1:12">
      <c r="A190" s="111"/>
      <c r="B190" s="112"/>
      <c r="C190" s="111"/>
      <c r="D190" s="113"/>
      <c r="E190" s="113"/>
      <c r="F190" s="113"/>
      <c r="G190" s="111"/>
      <c r="H190" s="111"/>
      <c r="I190" s="114"/>
      <c r="J190" s="113"/>
      <c r="K190" s="115"/>
      <c r="L190" s="114"/>
    </row>
    <row r="191" spans="1:12">
      <c r="A191" s="111"/>
      <c r="B191" s="112"/>
      <c r="C191" s="111"/>
      <c r="D191" s="113"/>
      <c r="E191" s="113"/>
      <c r="F191" s="113"/>
      <c r="G191" s="111"/>
      <c r="H191" s="111"/>
      <c r="I191" s="114"/>
      <c r="J191" s="113"/>
      <c r="K191" s="115"/>
      <c r="L191" s="114"/>
    </row>
    <row r="192" spans="1:12">
      <c r="A192" s="111"/>
      <c r="B192" s="112"/>
      <c r="C192" s="111"/>
      <c r="D192" s="113"/>
      <c r="E192" s="113"/>
      <c r="F192" s="113"/>
      <c r="G192" s="111"/>
      <c r="H192" s="111"/>
      <c r="I192" s="114"/>
      <c r="J192" s="113"/>
      <c r="K192" s="115"/>
      <c r="L192" s="114"/>
    </row>
    <row r="193" spans="1:12">
      <c r="A193" s="111"/>
      <c r="B193" s="112"/>
      <c r="C193" s="111"/>
      <c r="D193" s="113"/>
      <c r="E193" s="113"/>
      <c r="F193" s="113"/>
      <c r="G193" s="111"/>
      <c r="H193" s="111"/>
      <c r="I193" s="114"/>
      <c r="J193" s="113"/>
      <c r="K193" s="115"/>
      <c r="L193" s="114"/>
    </row>
    <row r="194" spans="1:12">
      <c r="A194" s="111"/>
      <c r="B194" s="112"/>
      <c r="C194" s="111"/>
      <c r="D194" s="113"/>
      <c r="E194" s="113"/>
      <c r="F194" s="113"/>
      <c r="G194" s="111"/>
      <c r="H194" s="111"/>
      <c r="I194" s="114"/>
      <c r="J194" s="113"/>
      <c r="K194" s="115"/>
      <c r="L194" s="114"/>
    </row>
    <row r="195" spans="1:12">
      <c r="A195" s="111"/>
      <c r="B195" s="112"/>
      <c r="C195" s="111"/>
      <c r="D195" s="113"/>
      <c r="E195" s="113"/>
      <c r="F195" s="113"/>
      <c r="G195" s="111"/>
      <c r="H195" s="111"/>
      <c r="I195" s="114"/>
      <c r="J195" s="113"/>
      <c r="K195" s="115"/>
      <c r="L195" s="114"/>
    </row>
    <row r="196" spans="1:12">
      <c r="A196" s="111"/>
      <c r="B196" s="112"/>
      <c r="C196" s="111"/>
      <c r="D196" s="113"/>
      <c r="E196" s="113"/>
      <c r="F196" s="113"/>
      <c r="G196" s="111"/>
      <c r="H196" s="111"/>
      <c r="I196" s="114"/>
      <c r="J196" s="113"/>
      <c r="K196" s="115"/>
      <c r="L196" s="114"/>
    </row>
    <row r="197" spans="1:12">
      <c r="A197" s="111"/>
      <c r="B197" s="112"/>
      <c r="C197" s="111"/>
      <c r="D197" s="113"/>
      <c r="E197" s="113"/>
      <c r="F197" s="113"/>
      <c r="G197" s="111"/>
      <c r="H197" s="111"/>
      <c r="I197" s="114"/>
      <c r="J197" s="113"/>
      <c r="K197" s="115"/>
      <c r="L197" s="114"/>
    </row>
    <row r="198" spans="1:12">
      <c r="A198" s="111"/>
      <c r="B198" s="112"/>
      <c r="C198" s="111"/>
      <c r="D198" s="113"/>
      <c r="E198" s="113"/>
      <c r="F198" s="113"/>
      <c r="G198" s="111"/>
      <c r="H198" s="111"/>
      <c r="I198" s="114"/>
      <c r="J198" s="113"/>
      <c r="K198" s="115"/>
      <c r="L198" s="114"/>
    </row>
    <row r="199" spans="1:12">
      <c r="A199" s="111"/>
      <c r="B199" s="112"/>
      <c r="C199" s="111"/>
      <c r="D199" s="113"/>
      <c r="E199" s="113"/>
      <c r="F199" s="113"/>
      <c r="G199" s="111"/>
      <c r="H199" s="111"/>
      <c r="I199" s="114"/>
      <c r="J199" s="113"/>
      <c r="K199" s="115"/>
      <c r="L199" s="114"/>
    </row>
    <row r="200" spans="1:12">
      <c r="A200" s="111"/>
      <c r="B200" s="112"/>
      <c r="C200" s="111"/>
      <c r="D200" s="113"/>
      <c r="E200" s="113"/>
      <c r="F200" s="113"/>
      <c r="G200" s="111"/>
      <c r="H200" s="111"/>
      <c r="I200" s="114"/>
      <c r="J200" s="113"/>
      <c r="K200" s="115"/>
      <c r="L200" s="114"/>
    </row>
    <row r="201" spans="1:12">
      <c r="A201" s="111"/>
      <c r="B201" s="112"/>
      <c r="C201" s="111"/>
      <c r="D201" s="113"/>
      <c r="E201" s="113"/>
      <c r="F201" s="113"/>
      <c r="G201" s="111"/>
      <c r="H201" s="111"/>
      <c r="I201" s="114"/>
      <c r="J201" s="113"/>
      <c r="K201" s="115"/>
      <c r="L201" s="114"/>
    </row>
    <row r="202" spans="1:12">
      <c r="A202" s="111"/>
      <c r="B202" s="112"/>
      <c r="C202" s="111"/>
      <c r="D202" s="113"/>
      <c r="E202" s="113"/>
      <c r="F202" s="113"/>
      <c r="G202" s="111"/>
      <c r="H202" s="111"/>
      <c r="I202" s="114"/>
      <c r="J202" s="113"/>
      <c r="K202" s="115"/>
      <c r="L202" s="114"/>
    </row>
    <row r="203" spans="1:12">
      <c r="A203" s="111"/>
      <c r="B203" s="112"/>
      <c r="C203" s="111"/>
      <c r="D203" s="113"/>
      <c r="E203" s="113"/>
      <c r="F203" s="113"/>
      <c r="G203" s="111"/>
      <c r="H203" s="111"/>
      <c r="I203" s="114"/>
      <c r="J203" s="113"/>
      <c r="K203" s="115"/>
      <c r="L203" s="114"/>
    </row>
    <row r="204" spans="1:12">
      <c r="A204" s="111"/>
      <c r="B204" s="112"/>
      <c r="C204" s="111"/>
      <c r="D204" s="113"/>
      <c r="E204" s="113"/>
      <c r="F204" s="113"/>
      <c r="G204" s="111"/>
      <c r="H204" s="111"/>
      <c r="I204" s="114"/>
      <c r="J204" s="113"/>
      <c r="K204" s="115"/>
      <c r="L204" s="114"/>
    </row>
    <row r="205" spans="1:12">
      <c r="A205" s="111"/>
      <c r="B205" s="112"/>
      <c r="C205" s="111"/>
      <c r="D205" s="113"/>
      <c r="E205" s="113"/>
      <c r="F205" s="113"/>
      <c r="G205" s="111"/>
      <c r="H205" s="111"/>
      <c r="I205" s="114"/>
      <c r="J205" s="113"/>
      <c r="K205" s="115"/>
      <c r="L205" s="114"/>
    </row>
    <row r="206" spans="1:12">
      <c r="A206" s="111"/>
      <c r="B206" s="112"/>
      <c r="C206" s="111"/>
      <c r="D206" s="113"/>
      <c r="E206" s="113"/>
      <c r="F206" s="113"/>
      <c r="G206" s="111"/>
      <c r="H206" s="111"/>
      <c r="I206" s="114"/>
      <c r="J206" s="113"/>
      <c r="K206" s="115"/>
      <c r="L206" s="114"/>
    </row>
    <row r="207" spans="1:12">
      <c r="A207" s="111"/>
      <c r="B207" s="112"/>
      <c r="C207" s="111"/>
      <c r="D207" s="113"/>
      <c r="E207" s="113"/>
      <c r="F207" s="113"/>
      <c r="G207" s="111"/>
      <c r="H207" s="111"/>
      <c r="I207" s="114"/>
      <c r="J207" s="113"/>
      <c r="K207" s="115"/>
      <c r="L207" s="114"/>
    </row>
    <row r="208" spans="1:12">
      <c r="A208" s="111"/>
      <c r="B208" s="112"/>
      <c r="C208" s="111"/>
      <c r="D208" s="113"/>
      <c r="E208" s="113"/>
      <c r="F208" s="113"/>
      <c r="G208" s="111"/>
      <c r="H208" s="111"/>
      <c r="I208" s="114"/>
      <c r="J208" s="113"/>
      <c r="K208" s="115"/>
      <c r="L208" s="114"/>
    </row>
    <row r="209" spans="1:12">
      <c r="A209" s="111"/>
      <c r="B209" s="112"/>
      <c r="C209" s="111"/>
      <c r="D209" s="113"/>
      <c r="E209" s="113"/>
      <c r="F209" s="113"/>
      <c r="G209" s="111"/>
      <c r="H209" s="111"/>
      <c r="I209" s="114"/>
      <c r="J209" s="113"/>
      <c r="K209" s="115"/>
      <c r="L209" s="114"/>
    </row>
    <row r="210" spans="1:12">
      <c r="A210" s="111"/>
      <c r="B210" s="112"/>
      <c r="C210" s="111"/>
      <c r="D210" s="113"/>
      <c r="E210" s="113"/>
      <c r="F210" s="113"/>
      <c r="G210" s="111"/>
      <c r="H210" s="111"/>
      <c r="I210" s="114"/>
      <c r="J210" s="113"/>
      <c r="K210" s="115"/>
      <c r="L210" s="114"/>
    </row>
    <row r="211" spans="1:12">
      <c r="A211" s="111"/>
      <c r="B211" s="112"/>
      <c r="C211" s="111"/>
      <c r="D211" s="113"/>
      <c r="E211" s="113"/>
      <c r="F211" s="113"/>
      <c r="G211" s="111"/>
      <c r="H211" s="111"/>
      <c r="I211" s="114"/>
      <c r="J211" s="113"/>
      <c r="K211" s="115"/>
      <c r="L211" s="114"/>
    </row>
    <row r="212" spans="1:12">
      <c r="A212" s="111"/>
      <c r="B212" s="112"/>
      <c r="C212" s="111"/>
      <c r="D212" s="113"/>
      <c r="E212" s="113"/>
      <c r="F212" s="113"/>
      <c r="G212" s="111"/>
      <c r="H212" s="111"/>
      <c r="I212" s="114"/>
      <c r="J212" s="113"/>
      <c r="K212" s="115"/>
      <c r="L212" s="114"/>
    </row>
    <row r="213" spans="1:12">
      <c r="A213" s="111"/>
      <c r="B213" s="112"/>
      <c r="C213" s="111"/>
      <c r="D213" s="113"/>
      <c r="E213" s="113"/>
      <c r="F213" s="113"/>
      <c r="G213" s="111"/>
      <c r="H213" s="111"/>
      <c r="I213" s="114"/>
      <c r="J213" s="113"/>
      <c r="K213" s="115"/>
      <c r="L213" s="114"/>
    </row>
    <row r="214" spans="1:12">
      <c r="A214" s="111"/>
      <c r="B214" s="112"/>
      <c r="C214" s="111"/>
      <c r="D214" s="113"/>
      <c r="E214" s="113"/>
      <c r="F214" s="113"/>
      <c r="G214" s="111"/>
      <c r="H214" s="111"/>
      <c r="I214" s="114"/>
      <c r="J214" s="113"/>
      <c r="K214" s="115"/>
      <c r="L214" s="114"/>
    </row>
    <row r="215" spans="1:12">
      <c r="A215" s="111"/>
      <c r="B215" s="112"/>
      <c r="C215" s="111"/>
      <c r="D215" s="113"/>
      <c r="E215" s="113"/>
      <c r="F215" s="113"/>
      <c r="G215" s="111"/>
      <c r="H215" s="111"/>
      <c r="I215" s="114"/>
      <c r="J215" s="113"/>
      <c r="K215" s="115"/>
      <c r="L215" s="114"/>
    </row>
    <row r="216" spans="1:12">
      <c r="A216" s="111"/>
      <c r="B216" s="112"/>
      <c r="C216" s="111"/>
      <c r="D216" s="113"/>
      <c r="E216" s="113"/>
      <c r="F216" s="113"/>
      <c r="G216" s="111"/>
      <c r="H216" s="111"/>
      <c r="I216" s="114"/>
      <c r="J216" s="113"/>
      <c r="K216" s="115"/>
      <c r="L216" s="114"/>
    </row>
    <row r="217" spans="1:12">
      <c r="A217" s="111"/>
      <c r="B217" s="112"/>
      <c r="C217" s="111"/>
      <c r="D217" s="113"/>
      <c r="E217" s="113"/>
      <c r="F217" s="113"/>
      <c r="G217" s="111"/>
      <c r="H217" s="111"/>
      <c r="I217" s="114"/>
      <c r="J217" s="113"/>
      <c r="K217" s="115"/>
      <c r="L217" s="114"/>
    </row>
    <row r="218" spans="1:12">
      <c r="A218" s="111"/>
      <c r="B218" s="112"/>
      <c r="C218" s="111"/>
      <c r="D218" s="113"/>
      <c r="E218" s="113"/>
      <c r="F218" s="113"/>
      <c r="G218" s="111"/>
      <c r="H218" s="111"/>
      <c r="I218" s="114"/>
      <c r="J218" s="113"/>
      <c r="K218" s="115"/>
      <c r="L218" s="114"/>
    </row>
    <row r="219" spans="1:12">
      <c r="A219" s="111"/>
      <c r="B219" s="112"/>
      <c r="C219" s="111"/>
      <c r="D219" s="113"/>
      <c r="E219" s="113"/>
      <c r="F219" s="113"/>
      <c r="G219" s="111"/>
      <c r="H219" s="111"/>
      <c r="I219" s="114"/>
      <c r="J219" s="113"/>
      <c r="K219" s="115"/>
      <c r="L219" s="114"/>
    </row>
    <row r="220" spans="1:12">
      <c r="A220" s="111"/>
      <c r="B220" s="112"/>
      <c r="C220" s="111"/>
      <c r="D220" s="113"/>
      <c r="E220" s="113"/>
      <c r="F220" s="113"/>
      <c r="G220" s="111"/>
      <c r="H220" s="111"/>
      <c r="I220" s="114"/>
      <c r="J220" s="113"/>
      <c r="K220" s="115"/>
      <c r="L220" s="114"/>
    </row>
    <row r="221" spans="1:12">
      <c r="A221" s="111"/>
      <c r="B221" s="112"/>
      <c r="C221" s="111"/>
      <c r="D221" s="113"/>
      <c r="E221" s="113"/>
      <c r="F221" s="113"/>
      <c r="G221" s="111"/>
      <c r="H221" s="111"/>
      <c r="I221" s="114"/>
      <c r="J221" s="113"/>
      <c r="K221" s="115"/>
      <c r="L221" s="114"/>
    </row>
    <row r="222" spans="1:12">
      <c r="A222" s="111"/>
      <c r="B222" s="112"/>
      <c r="C222" s="111"/>
      <c r="D222" s="113"/>
      <c r="E222" s="113"/>
      <c r="F222" s="113"/>
      <c r="G222" s="111"/>
      <c r="H222" s="111"/>
      <c r="I222" s="114"/>
      <c r="J222" s="113"/>
      <c r="K222" s="115"/>
      <c r="L222" s="114"/>
    </row>
    <row r="223" spans="1:12">
      <c r="A223" s="111"/>
      <c r="B223" s="112"/>
      <c r="C223" s="111"/>
      <c r="D223" s="113"/>
      <c r="E223" s="113"/>
      <c r="F223" s="113"/>
      <c r="G223" s="111"/>
      <c r="H223" s="111"/>
      <c r="I223" s="114"/>
      <c r="J223" s="113"/>
      <c r="K223" s="115"/>
      <c r="L223" s="114"/>
    </row>
    <row r="224" spans="1:12">
      <c r="A224" s="111"/>
      <c r="B224" s="112"/>
      <c r="C224" s="111"/>
      <c r="D224" s="113"/>
      <c r="E224" s="113"/>
      <c r="F224" s="113"/>
      <c r="G224" s="111"/>
      <c r="H224" s="111"/>
      <c r="I224" s="114"/>
      <c r="J224" s="113"/>
      <c r="K224" s="115"/>
      <c r="L224" s="114"/>
    </row>
    <row r="225" spans="1:12">
      <c r="A225" s="111"/>
      <c r="B225" s="112"/>
      <c r="C225" s="111"/>
      <c r="D225" s="113"/>
      <c r="E225" s="113"/>
      <c r="F225" s="113"/>
      <c r="G225" s="111"/>
      <c r="H225" s="111"/>
      <c r="I225" s="114"/>
      <c r="J225" s="113"/>
      <c r="K225" s="115"/>
      <c r="L225" s="114"/>
    </row>
    <row r="226" spans="1:12">
      <c r="A226" s="111"/>
      <c r="B226" s="112"/>
      <c r="C226" s="111"/>
      <c r="D226" s="113"/>
      <c r="E226" s="113"/>
      <c r="F226" s="113"/>
      <c r="G226" s="111"/>
      <c r="H226" s="111"/>
      <c r="I226" s="114"/>
      <c r="J226" s="113"/>
      <c r="K226" s="115"/>
      <c r="L226" s="114"/>
    </row>
    <row r="227" spans="1:12">
      <c r="A227" s="111"/>
      <c r="B227" s="112"/>
      <c r="C227" s="111"/>
      <c r="D227" s="113"/>
      <c r="E227" s="113"/>
      <c r="F227" s="113"/>
      <c r="G227" s="111"/>
      <c r="H227" s="111"/>
      <c r="I227" s="114"/>
      <c r="J227" s="113"/>
      <c r="K227" s="115"/>
      <c r="L227" s="114"/>
    </row>
    <row r="228" spans="1:12">
      <c r="A228" s="111"/>
      <c r="B228" s="112"/>
      <c r="C228" s="111"/>
      <c r="D228" s="113"/>
      <c r="E228" s="113"/>
      <c r="F228" s="113"/>
      <c r="G228" s="111"/>
      <c r="H228" s="111"/>
      <c r="I228" s="114"/>
      <c r="J228" s="113"/>
      <c r="K228" s="115"/>
      <c r="L228" s="114"/>
    </row>
    <row r="229" spans="1:12">
      <c r="A229" s="111"/>
      <c r="B229" s="112"/>
      <c r="C229" s="111"/>
      <c r="D229" s="113"/>
      <c r="E229" s="113"/>
      <c r="F229" s="113"/>
      <c r="G229" s="111"/>
      <c r="H229" s="111"/>
      <c r="I229" s="114"/>
      <c r="J229" s="113"/>
      <c r="K229" s="115"/>
      <c r="L229" s="114"/>
    </row>
    <row r="230" spans="1:12">
      <c r="A230" s="111"/>
      <c r="B230" s="112"/>
      <c r="C230" s="111"/>
      <c r="D230" s="113"/>
      <c r="E230" s="113"/>
      <c r="F230" s="113"/>
      <c r="G230" s="111"/>
      <c r="H230" s="111"/>
      <c r="I230" s="114"/>
      <c r="J230" s="113"/>
      <c r="K230" s="115"/>
      <c r="L230" s="114"/>
    </row>
    <row r="231" spans="1:12">
      <c r="A231" s="111"/>
      <c r="B231" s="112"/>
      <c r="C231" s="111"/>
      <c r="D231" s="113"/>
      <c r="E231" s="113"/>
      <c r="F231" s="113"/>
      <c r="G231" s="111"/>
      <c r="H231" s="111"/>
      <c r="I231" s="114"/>
      <c r="J231" s="113"/>
      <c r="K231" s="115"/>
      <c r="L231" s="114"/>
    </row>
    <row r="232" spans="1:12">
      <c r="A232" s="111"/>
      <c r="B232" s="112"/>
      <c r="C232" s="111"/>
      <c r="D232" s="113"/>
      <c r="E232" s="113"/>
      <c r="F232" s="113"/>
      <c r="G232" s="111"/>
      <c r="H232" s="111"/>
      <c r="I232" s="114"/>
      <c r="J232" s="113"/>
      <c r="K232" s="115"/>
      <c r="L232" s="114"/>
    </row>
    <row r="233" spans="1:12">
      <c r="A233" s="111"/>
      <c r="B233" s="112"/>
      <c r="C233" s="111"/>
      <c r="D233" s="113"/>
      <c r="E233" s="113"/>
      <c r="F233" s="113"/>
      <c r="G233" s="111"/>
      <c r="H233" s="111"/>
      <c r="I233" s="114"/>
      <c r="J233" s="113"/>
      <c r="K233" s="115"/>
      <c r="L233" s="114"/>
    </row>
    <row r="234" spans="1:12">
      <c r="A234" s="111"/>
      <c r="B234" s="112"/>
      <c r="C234" s="111"/>
      <c r="D234" s="113"/>
      <c r="E234" s="113"/>
      <c r="F234" s="113"/>
      <c r="G234" s="111"/>
      <c r="H234" s="111"/>
      <c r="I234" s="114"/>
      <c r="J234" s="113"/>
      <c r="K234" s="115"/>
      <c r="L234" s="114"/>
    </row>
    <row r="235" spans="1:12">
      <c r="A235" s="111"/>
      <c r="B235" s="112"/>
      <c r="C235" s="111"/>
      <c r="D235" s="113"/>
      <c r="E235" s="113"/>
      <c r="F235" s="113"/>
      <c r="G235" s="111"/>
      <c r="H235" s="111"/>
      <c r="I235" s="114"/>
      <c r="J235" s="113"/>
      <c r="K235" s="115"/>
      <c r="L235" s="114"/>
    </row>
    <row r="236" spans="1:12">
      <c r="A236" s="111"/>
      <c r="B236" s="112"/>
      <c r="C236" s="111"/>
      <c r="D236" s="113"/>
      <c r="E236" s="113"/>
      <c r="F236" s="113"/>
      <c r="G236" s="111"/>
      <c r="H236" s="111"/>
      <c r="I236" s="114"/>
      <c r="J236" s="113"/>
      <c r="K236" s="115"/>
      <c r="L236" s="114"/>
    </row>
    <row r="237" spans="1:12">
      <c r="A237" s="111"/>
      <c r="B237" s="112"/>
      <c r="C237" s="111"/>
      <c r="D237" s="113"/>
      <c r="E237" s="113"/>
      <c r="F237" s="113"/>
      <c r="G237" s="111"/>
      <c r="H237" s="111"/>
      <c r="I237" s="114"/>
      <c r="J237" s="113"/>
      <c r="K237" s="115"/>
      <c r="L237" s="114"/>
    </row>
    <row r="238" spans="1:12">
      <c r="A238" s="111"/>
      <c r="B238" s="112"/>
      <c r="C238" s="111"/>
      <c r="D238" s="113"/>
      <c r="E238" s="113"/>
      <c r="F238" s="113"/>
      <c r="G238" s="111"/>
      <c r="H238" s="111"/>
      <c r="I238" s="114"/>
      <c r="J238" s="113"/>
      <c r="K238" s="115"/>
      <c r="L238" s="114"/>
    </row>
    <row r="239" spans="1:12">
      <c r="A239" s="111"/>
      <c r="B239" s="112"/>
      <c r="C239" s="111"/>
      <c r="D239" s="113"/>
      <c r="E239" s="113"/>
      <c r="F239" s="113"/>
      <c r="G239" s="111"/>
      <c r="H239" s="111"/>
      <c r="I239" s="114"/>
      <c r="J239" s="113"/>
      <c r="K239" s="115"/>
      <c r="L239" s="114"/>
    </row>
    <row r="240" spans="1:12">
      <c r="A240" s="111"/>
      <c r="B240" s="112"/>
      <c r="C240" s="111"/>
      <c r="D240" s="113"/>
      <c r="E240" s="113"/>
      <c r="F240" s="113"/>
      <c r="G240" s="111"/>
      <c r="H240" s="111"/>
      <c r="I240" s="114"/>
      <c r="J240" s="113"/>
      <c r="K240" s="115"/>
      <c r="L240" s="114"/>
    </row>
    <row r="241" spans="1:12">
      <c r="A241" s="111"/>
      <c r="B241" s="112"/>
      <c r="C241" s="111"/>
      <c r="D241" s="113"/>
      <c r="E241" s="113"/>
      <c r="F241" s="113"/>
      <c r="G241" s="111"/>
      <c r="H241" s="111"/>
      <c r="I241" s="114"/>
      <c r="J241" s="113"/>
      <c r="K241" s="115"/>
      <c r="L241" s="114"/>
    </row>
    <row r="242" spans="1:12">
      <c r="A242" s="111"/>
      <c r="B242" s="112"/>
      <c r="C242" s="111"/>
      <c r="D242" s="113"/>
      <c r="E242" s="113"/>
      <c r="F242" s="113"/>
      <c r="G242" s="111"/>
      <c r="H242" s="111"/>
      <c r="I242" s="114"/>
      <c r="J242" s="113"/>
      <c r="K242" s="115"/>
      <c r="L242" s="114"/>
    </row>
    <row r="243" spans="1:12">
      <c r="A243" s="111"/>
      <c r="B243" s="112"/>
      <c r="C243" s="111"/>
      <c r="D243" s="113"/>
      <c r="E243" s="113"/>
      <c r="F243" s="113"/>
      <c r="G243" s="111"/>
      <c r="H243" s="111"/>
      <c r="I243" s="114"/>
      <c r="J243" s="113"/>
      <c r="K243" s="115"/>
      <c r="L243" s="114"/>
    </row>
    <row r="244" spans="1:12">
      <c r="A244" s="111"/>
      <c r="B244" s="112"/>
      <c r="C244" s="111"/>
      <c r="D244" s="113"/>
      <c r="E244" s="113"/>
      <c r="F244" s="113"/>
      <c r="G244" s="111"/>
      <c r="H244" s="111"/>
      <c r="I244" s="114"/>
      <c r="J244" s="113"/>
      <c r="K244" s="115"/>
      <c r="L244" s="114"/>
    </row>
    <row r="245" spans="1:12">
      <c r="A245" s="111"/>
      <c r="B245" s="112"/>
      <c r="C245" s="111"/>
      <c r="D245" s="113"/>
      <c r="E245" s="113"/>
      <c r="F245" s="113"/>
      <c r="G245" s="111"/>
      <c r="H245" s="111"/>
      <c r="I245" s="114"/>
      <c r="J245" s="113"/>
      <c r="K245" s="115"/>
      <c r="L245" s="114"/>
    </row>
    <row r="246" spans="1:12">
      <c r="A246" s="111"/>
      <c r="B246" s="112"/>
      <c r="C246" s="111"/>
      <c r="D246" s="113"/>
      <c r="E246" s="113"/>
      <c r="F246" s="113"/>
      <c r="G246" s="111"/>
      <c r="H246" s="111"/>
      <c r="I246" s="114"/>
      <c r="J246" s="113"/>
      <c r="K246" s="115"/>
      <c r="L246" s="114"/>
    </row>
    <row r="247" spans="1:12">
      <c r="A247" s="111"/>
      <c r="B247" s="112"/>
      <c r="C247" s="111"/>
      <c r="D247" s="113"/>
      <c r="E247" s="113"/>
      <c r="F247" s="113"/>
      <c r="G247" s="111"/>
      <c r="H247" s="111"/>
      <c r="I247" s="114"/>
      <c r="J247" s="113"/>
      <c r="K247" s="115"/>
      <c r="L247" s="114"/>
    </row>
    <row r="248" spans="1:12">
      <c r="A248" s="111"/>
      <c r="B248" s="112"/>
      <c r="C248" s="111"/>
      <c r="D248" s="113"/>
      <c r="E248" s="113"/>
      <c r="F248" s="113"/>
      <c r="G248" s="111"/>
      <c r="H248" s="111"/>
      <c r="I248" s="114"/>
      <c r="J248" s="113"/>
      <c r="K248" s="115"/>
      <c r="L248" s="114"/>
    </row>
    <row r="249" spans="1:12">
      <c r="A249" s="111"/>
      <c r="B249" s="112"/>
      <c r="C249" s="111"/>
      <c r="D249" s="113"/>
      <c r="E249" s="113"/>
      <c r="F249" s="113"/>
      <c r="G249" s="111"/>
      <c r="H249" s="111"/>
      <c r="I249" s="114"/>
      <c r="J249" s="113"/>
      <c r="K249" s="115"/>
      <c r="L249" s="114"/>
    </row>
    <row r="250" spans="1:12">
      <c r="A250" s="111"/>
      <c r="B250" s="112"/>
      <c r="C250" s="111"/>
      <c r="D250" s="113"/>
      <c r="E250" s="113"/>
      <c r="F250" s="113"/>
      <c r="G250" s="111"/>
      <c r="H250" s="111"/>
      <c r="I250" s="114"/>
      <c r="J250" s="113"/>
      <c r="K250" s="115"/>
      <c r="L250" s="114"/>
    </row>
    <row r="251" spans="1:12">
      <c r="A251" s="111"/>
      <c r="B251" s="112"/>
      <c r="C251" s="111"/>
      <c r="D251" s="113"/>
      <c r="E251" s="113"/>
      <c r="F251" s="113"/>
      <c r="G251" s="111"/>
      <c r="H251" s="111"/>
      <c r="I251" s="114"/>
      <c r="J251" s="113"/>
      <c r="K251" s="115"/>
      <c r="L251" s="114"/>
    </row>
    <row r="252" spans="1:12">
      <c r="A252" s="111"/>
      <c r="B252" s="112"/>
      <c r="C252" s="111"/>
      <c r="D252" s="113"/>
      <c r="E252" s="113"/>
      <c r="F252" s="113"/>
      <c r="G252" s="111"/>
      <c r="H252" s="111"/>
      <c r="I252" s="114"/>
      <c r="J252" s="113"/>
      <c r="K252" s="115"/>
      <c r="L252" s="114"/>
    </row>
    <row r="253" spans="1:12">
      <c r="A253" s="111"/>
      <c r="B253" s="112"/>
      <c r="C253" s="111"/>
      <c r="D253" s="113"/>
      <c r="E253" s="113"/>
      <c r="F253" s="113"/>
      <c r="G253" s="111"/>
      <c r="H253" s="111"/>
      <c r="I253" s="114"/>
      <c r="J253" s="113"/>
      <c r="K253" s="115"/>
      <c r="L253" s="114"/>
    </row>
    <row r="254" spans="1:12">
      <c r="A254" s="111"/>
      <c r="B254" s="112"/>
      <c r="C254" s="111"/>
      <c r="D254" s="113"/>
      <c r="E254" s="113"/>
      <c r="F254" s="113"/>
      <c r="G254" s="111"/>
      <c r="H254" s="111"/>
      <c r="I254" s="114"/>
      <c r="J254" s="113"/>
      <c r="K254" s="115"/>
      <c r="L254" s="114"/>
    </row>
    <row r="255" spans="1:12">
      <c r="A255" s="111"/>
      <c r="B255" s="112"/>
      <c r="C255" s="111"/>
      <c r="D255" s="113"/>
      <c r="E255" s="113"/>
      <c r="F255" s="113"/>
      <c r="G255" s="111"/>
      <c r="H255" s="111"/>
      <c r="I255" s="114"/>
      <c r="J255" s="113"/>
      <c r="K255" s="115"/>
      <c r="L255" s="114"/>
    </row>
    <row r="256" spans="1:12">
      <c r="A256" s="111"/>
      <c r="B256" s="112"/>
      <c r="C256" s="111"/>
      <c r="D256" s="113"/>
      <c r="E256" s="113"/>
      <c r="F256" s="113"/>
      <c r="G256" s="111"/>
      <c r="H256" s="111"/>
      <c r="I256" s="114"/>
      <c r="J256" s="113"/>
      <c r="K256" s="115"/>
      <c r="L256" s="114"/>
    </row>
    <row r="257" spans="1:12">
      <c r="A257" s="111"/>
      <c r="B257" s="112"/>
      <c r="C257" s="111"/>
      <c r="D257" s="113"/>
      <c r="E257" s="113"/>
      <c r="F257" s="113"/>
      <c r="G257" s="111"/>
      <c r="H257" s="111"/>
      <c r="I257" s="114"/>
      <c r="J257" s="113"/>
      <c r="K257" s="115"/>
      <c r="L257" s="114"/>
    </row>
    <row r="258" spans="1:12">
      <c r="A258" s="111"/>
      <c r="B258" s="112"/>
      <c r="C258" s="111"/>
      <c r="D258" s="113"/>
      <c r="E258" s="113"/>
      <c r="F258" s="113"/>
      <c r="G258" s="111"/>
      <c r="H258" s="111"/>
      <c r="I258" s="114"/>
      <c r="J258" s="113"/>
      <c r="K258" s="115"/>
      <c r="L258" s="114"/>
    </row>
    <row r="259" spans="1:12">
      <c r="A259" s="111"/>
      <c r="B259" s="112"/>
      <c r="C259" s="111"/>
      <c r="D259" s="113"/>
      <c r="E259" s="113"/>
      <c r="F259" s="113"/>
      <c r="G259" s="111"/>
      <c r="H259" s="111"/>
      <c r="I259" s="114"/>
      <c r="J259" s="113"/>
      <c r="K259" s="115"/>
      <c r="L259" s="114"/>
    </row>
    <row r="260" spans="1:12">
      <c r="A260" s="111"/>
      <c r="B260" s="112"/>
      <c r="C260" s="111"/>
      <c r="D260" s="113"/>
      <c r="E260" s="113"/>
      <c r="F260" s="113"/>
      <c r="G260" s="111"/>
      <c r="H260" s="111"/>
      <c r="I260" s="114"/>
      <c r="J260" s="113"/>
      <c r="K260" s="115"/>
      <c r="L260" s="114"/>
    </row>
    <row r="261" spans="1:12">
      <c r="A261" s="111"/>
      <c r="B261" s="112"/>
      <c r="C261" s="111"/>
      <c r="D261" s="113"/>
      <c r="E261" s="113"/>
      <c r="F261" s="113"/>
      <c r="G261" s="111"/>
      <c r="H261" s="111"/>
      <c r="I261" s="114"/>
      <c r="J261" s="113"/>
      <c r="K261" s="115"/>
      <c r="L261" s="114"/>
    </row>
    <row r="262" spans="1:12">
      <c r="A262" s="111"/>
      <c r="B262" s="112"/>
      <c r="C262" s="111"/>
      <c r="D262" s="113"/>
      <c r="E262" s="113"/>
      <c r="F262" s="113"/>
      <c r="G262" s="111"/>
      <c r="H262" s="111"/>
      <c r="I262" s="114"/>
      <c r="J262" s="113"/>
      <c r="K262" s="115"/>
      <c r="L262" s="114"/>
    </row>
    <row r="263" spans="1:12">
      <c r="A263" s="111"/>
      <c r="B263" s="112"/>
      <c r="C263" s="111"/>
      <c r="D263" s="113"/>
      <c r="E263" s="113"/>
      <c r="F263" s="113"/>
      <c r="G263" s="111"/>
      <c r="H263" s="111"/>
      <c r="I263" s="114"/>
      <c r="J263" s="113"/>
      <c r="K263" s="115"/>
      <c r="L263" s="114"/>
    </row>
    <row r="264" spans="1:12">
      <c r="A264" s="111"/>
      <c r="B264" s="112"/>
      <c r="C264" s="111"/>
      <c r="D264" s="113"/>
      <c r="E264" s="113"/>
      <c r="F264" s="113"/>
      <c r="G264" s="111"/>
      <c r="H264" s="111"/>
      <c r="I264" s="114"/>
      <c r="J264" s="113"/>
      <c r="K264" s="115"/>
      <c r="L264" s="114"/>
    </row>
    <row r="265" spans="1:12">
      <c r="A265" s="111"/>
      <c r="B265" s="112"/>
      <c r="C265" s="111"/>
      <c r="D265" s="113"/>
      <c r="E265" s="113"/>
      <c r="F265" s="113"/>
      <c r="G265" s="111"/>
      <c r="H265" s="111"/>
      <c r="I265" s="114"/>
      <c r="J265" s="113"/>
      <c r="K265" s="115"/>
      <c r="L265" s="114"/>
    </row>
    <row r="266" spans="1:12">
      <c r="A266" s="111"/>
      <c r="B266" s="112"/>
      <c r="C266" s="111"/>
      <c r="D266" s="113"/>
      <c r="E266" s="113"/>
      <c r="F266" s="113"/>
      <c r="G266" s="111"/>
      <c r="H266" s="111"/>
      <c r="I266" s="114"/>
      <c r="J266" s="113"/>
      <c r="K266" s="115"/>
      <c r="L266" s="114"/>
    </row>
    <row r="267" spans="1:12">
      <c r="A267" s="111"/>
      <c r="B267" s="112"/>
      <c r="C267" s="111"/>
      <c r="D267" s="113"/>
      <c r="E267" s="113"/>
      <c r="F267" s="113"/>
      <c r="G267" s="111"/>
      <c r="H267" s="111"/>
      <c r="I267" s="114"/>
      <c r="J267" s="113"/>
      <c r="K267" s="115"/>
      <c r="L267" s="114"/>
    </row>
    <row r="268" spans="1:12">
      <c r="A268" s="111"/>
      <c r="B268" s="112"/>
      <c r="C268" s="111"/>
      <c r="D268" s="113"/>
      <c r="E268" s="113"/>
      <c r="F268" s="113"/>
      <c r="G268" s="111"/>
      <c r="H268" s="111"/>
      <c r="I268" s="114"/>
      <c r="J268" s="113"/>
      <c r="K268" s="115"/>
      <c r="L268" s="114"/>
    </row>
    <row r="269" spans="1:12">
      <c r="A269" s="111"/>
      <c r="B269" s="112"/>
      <c r="C269" s="111"/>
      <c r="D269" s="113"/>
      <c r="E269" s="113"/>
      <c r="F269" s="113"/>
      <c r="G269" s="111"/>
      <c r="H269" s="111"/>
      <c r="I269" s="114"/>
      <c r="J269" s="113"/>
      <c r="K269" s="115"/>
      <c r="L269" s="114"/>
    </row>
    <row r="270" spans="1:12">
      <c r="A270" s="111"/>
      <c r="B270" s="112"/>
      <c r="C270" s="111"/>
      <c r="D270" s="113"/>
      <c r="E270" s="113"/>
      <c r="F270" s="113"/>
      <c r="G270" s="111"/>
      <c r="H270" s="111"/>
      <c r="I270" s="114"/>
      <c r="J270" s="113"/>
      <c r="K270" s="115"/>
      <c r="L270" s="114"/>
    </row>
    <row r="271" spans="1:12">
      <c r="A271" s="111"/>
      <c r="B271" s="112"/>
      <c r="C271" s="111"/>
      <c r="D271" s="113"/>
      <c r="E271" s="113"/>
      <c r="F271" s="113"/>
      <c r="G271" s="111"/>
      <c r="H271" s="111"/>
      <c r="I271" s="114"/>
      <c r="J271" s="113"/>
      <c r="K271" s="115"/>
      <c r="L271" s="114"/>
    </row>
    <row r="272" spans="1:12">
      <c r="A272" s="111"/>
      <c r="B272" s="112"/>
      <c r="C272" s="111"/>
      <c r="D272" s="113"/>
      <c r="E272" s="113"/>
      <c r="F272" s="113"/>
      <c r="G272" s="111"/>
      <c r="H272" s="111"/>
      <c r="I272" s="114"/>
      <c r="J272" s="113"/>
      <c r="K272" s="115"/>
      <c r="L272" s="114"/>
    </row>
    <row r="273" spans="1:12">
      <c r="A273" s="111"/>
      <c r="B273" s="112"/>
      <c r="C273" s="111"/>
      <c r="D273" s="113"/>
      <c r="E273" s="113"/>
      <c r="F273" s="113"/>
      <c r="G273" s="111"/>
      <c r="H273" s="111"/>
      <c r="I273" s="114"/>
      <c r="J273" s="113"/>
      <c r="K273" s="115"/>
      <c r="L273" s="114"/>
    </row>
    <row r="274" spans="1:12">
      <c r="A274" s="111"/>
      <c r="B274" s="112"/>
      <c r="C274" s="111"/>
      <c r="D274" s="113"/>
      <c r="E274" s="113"/>
      <c r="F274" s="113"/>
      <c r="G274" s="111"/>
      <c r="H274" s="111"/>
      <c r="I274" s="114"/>
      <c r="J274" s="113"/>
      <c r="K274" s="115"/>
      <c r="L274" s="114"/>
    </row>
    <row r="275" spans="1:12">
      <c r="A275" s="111"/>
      <c r="B275" s="112"/>
      <c r="C275" s="111"/>
      <c r="D275" s="113"/>
      <c r="E275" s="113"/>
      <c r="F275" s="113"/>
      <c r="G275" s="111"/>
      <c r="H275" s="111"/>
      <c r="I275" s="114"/>
      <c r="J275" s="113"/>
      <c r="K275" s="115"/>
      <c r="L275" s="114"/>
    </row>
    <row r="276" spans="1:12">
      <c r="A276" s="111"/>
      <c r="B276" s="112"/>
      <c r="C276" s="111"/>
      <c r="D276" s="113"/>
      <c r="E276" s="113"/>
      <c r="F276" s="113"/>
      <c r="G276" s="111"/>
      <c r="H276" s="111"/>
      <c r="I276" s="114"/>
      <c r="J276" s="113"/>
      <c r="K276" s="115"/>
      <c r="L276" s="114"/>
    </row>
    <row r="277" spans="1:12">
      <c r="A277" s="111"/>
      <c r="B277" s="112"/>
      <c r="C277" s="111"/>
      <c r="D277" s="113"/>
      <c r="E277" s="113"/>
      <c r="F277" s="113"/>
      <c r="G277" s="111"/>
      <c r="H277" s="111"/>
      <c r="I277" s="114"/>
      <c r="J277" s="113"/>
      <c r="K277" s="115"/>
      <c r="L277" s="114"/>
    </row>
    <row r="278" spans="1:12">
      <c r="A278" s="111"/>
      <c r="B278" s="112"/>
      <c r="C278" s="111"/>
      <c r="D278" s="113"/>
      <c r="E278" s="113"/>
      <c r="F278" s="113"/>
      <c r="G278" s="111"/>
      <c r="H278" s="111"/>
      <c r="I278" s="114"/>
      <c r="J278" s="113"/>
      <c r="K278" s="115"/>
      <c r="L278" s="114"/>
    </row>
    <row r="279" spans="1:12">
      <c r="A279" s="111"/>
      <c r="B279" s="112"/>
      <c r="C279" s="111"/>
      <c r="D279" s="113"/>
      <c r="E279" s="113"/>
      <c r="F279" s="113"/>
      <c r="G279" s="111"/>
      <c r="H279" s="111"/>
      <c r="I279" s="114"/>
      <c r="J279" s="113"/>
      <c r="K279" s="115"/>
      <c r="L279" s="114"/>
    </row>
    <row r="280" spans="1:12">
      <c r="A280" s="111"/>
      <c r="B280" s="112"/>
      <c r="C280" s="111"/>
      <c r="D280" s="113"/>
      <c r="E280" s="113"/>
      <c r="F280" s="113"/>
      <c r="G280" s="111"/>
      <c r="H280" s="111"/>
      <c r="I280" s="114"/>
      <c r="J280" s="113"/>
      <c r="K280" s="115"/>
      <c r="L280" s="114"/>
    </row>
    <row r="281" spans="1:12">
      <c r="A281" s="111"/>
      <c r="B281" s="112"/>
      <c r="C281" s="111"/>
      <c r="D281" s="113"/>
      <c r="E281" s="113"/>
      <c r="F281" s="113"/>
      <c r="G281" s="111"/>
      <c r="H281" s="111"/>
      <c r="I281" s="114"/>
      <c r="J281" s="113"/>
      <c r="K281" s="115"/>
      <c r="L281" s="114"/>
    </row>
    <row r="282" spans="1:12">
      <c r="A282" s="111"/>
      <c r="B282" s="112"/>
      <c r="C282" s="111"/>
      <c r="D282" s="113"/>
      <c r="E282" s="113"/>
      <c r="F282" s="113"/>
      <c r="G282" s="111"/>
      <c r="H282" s="111"/>
      <c r="I282" s="114"/>
      <c r="J282" s="113"/>
      <c r="K282" s="115"/>
      <c r="L282" s="114"/>
    </row>
    <row r="283" spans="1:12">
      <c r="A283" s="111"/>
      <c r="B283" s="112"/>
      <c r="C283" s="111"/>
      <c r="D283" s="113"/>
      <c r="E283" s="113"/>
      <c r="F283" s="113"/>
      <c r="G283" s="111"/>
      <c r="H283" s="111"/>
      <c r="I283" s="114"/>
      <c r="J283" s="113"/>
      <c r="K283" s="115"/>
      <c r="L283" s="114"/>
    </row>
    <row r="284" spans="1:12">
      <c r="A284" s="111"/>
      <c r="B284" s="112"/>
      <c r="C284" s="111"/>
      <c r="D284" s="113"/>
      <c r="E284" s="113"/>
      <c r="F284" s="113"/>
      <c r="G284" s="111"/>
      <c r="H284" s="111"/>
      <c r="I284" s="114"/>
      <c r="J284" s="113"/>
      <c r="K284" s="115"/>
      <c r="L284" s="114"/>
    </row>
    <row r="285" spans="1:12">
      <c r="A285" s="111"/>
      <c r="B285" s="112"/>
      <c r="C285" s="111"/>
      <c r="D285" s="113"/>
      <c r="E285" s="113"/>
      <c r="F285" s="113"/>
      <c r="G285" s="111"/>
      <c r="H285" s="111"/>
      <c r="I285" s="114"/>
      <c r="J285" s="113"/>
      <c r="K285" s="115"/>
      <c r="L285" s="114"/>
    </row>
    <row r="286" spans="1:12">
      <c r="A286" s="111"/>
      <c r="B286" s="112"/>
      <c r="C286" s="111"/>
      <c r="D286" s="113"/>
      <c r="E286" s="113"/>
      <c r="F286" s="113"/>
      <c r="G286" s="111"/>
      <c r="H286" s="111"/>
      <c r="I286" s="114"/>
      <c r="J286" s="113"/>
      <c r="K286" s="115"/>
      <c r="L286" s="114"/>
    </row>
    <row r="287" spans="1:12">
      <c r="A287" s="111"/>
      <c r="B287" s="112"/>
      <c r="C287" s="111"/>
      <c r="D287" s="113"/>
      <c r="E287" s="113"/>
      <c r="F287" s="113"/>
      <c r="G287" s="111"/>
      <c r="H287" s="111"/>
      <c r="I287" s="114"/>
      <c r="J287" s="113"/>
      <c r="K287" s="115"/>
      <c r="L287" s="114"/>
    </row>
    <row r="288" spans="1:12">
      <c r="A288" s="111"/>
      <c r="B288" s="112"/>
      <c r="C288" s="111"/>
      <c r="D288" s="113"/>
      <c r="E288" s="113"/>
      <c r="F288" s="113"/>
      <c r="G288" s="111"/>
      <c r="H288" s="111"/>
      <c r="I288" s="114"/>
      <c r="J288" s="113"/>
      <c r="K288" s="115"/>
      <c r="L288" s="114"/>
    </row>
    <row r="289" spans="1:12">
      <c r="A289" s="111"/>
      <c r="B289" s="112"/>
      <c r="C289" s="111"/>
      <c r="D289" s="113"/>
      <c r="E289" s="113"/>
      <c r="F289" s="113"/>
      <c r="G289" s="111"/>
      <c r="H289" s="111"/>
      <c r="I289" s="114"/>
      <c r="J289" s="113"/>
      <c r="K289" s="115"/>
      <c r="L289" s="114"/>
    </row>
    <row r="290" spans="1:12">
      <c r="A290" s="111"/>
      <c r="B290" s="112"/>
      <c r="C290" s="111"/>
      <c r="D290" s="113"/>
      <c r="E290" s="113"/>
      <c r="F290" s="113"/>
      <c r="G290" s="111"/>
      <c r="H290" s="111"/>
      <c r="I290" s="114"/>
      <c r="J290" s="113"/>
      <c r="K290" s="115"/>
      <c r="L290" s="114"/>
    </row>
    <row r="291" spans="1:12">
      <c r="A291" s="111"/>
      <c r="B291" s="112"/>
      <c r="C291" s="111"/>
      <c r="D291" s="113"/>
      <c r="E291" s="113"/>
      <c r="F291" s="113"/>
      <c r="G291" s="111"/>
      <c r="H291" s="111"/>
      <c r="I291" s="114"/>
      <c r="J291" s="113"/>
      <c r="K291" s="115"/>
      <c r="L291" s="114"/>
    </row>
    <row r="292" spans="1:12">
      <c r="A292" s="111"/>
      <c r="B292" s="112"/>
      <c r="C292" s="111"/>
      <c r="D292" s="113"/>
      <c r="E292" s="113"/>
      <c r="F292" s="113"/>
      <c r="G292" s="111"/>
      <c r="H292" s="111"/>
      <c r="I292" s="114"/>
      <c r="J292" s="113"/>
      <c r="K292" s="115"/>
      <c r="L292" s="114"/>
    </row>
    <row r="293" spans="1:12">
      <c r="A293" s="111"/>
      <c r="B293" s="112"/>
      <c r="C293" s="111"/>
      <c r="D293" s="113"/>
      <c r="E293" s="113"/>
      <c r="F293" s="113"/>
      <c r="G293" s="111"/>
      <c r="H293" s="111"/>
      <c r="I293" s="114"/>
      <c r="J293" s="113"/>
      <c r="K293" s="115"/>
      <c r="L293" s="114"/>
    </row>
    <row r="294" spans="1:12">
      <c r="A294" s="111"/>
      <c r="B294" s="112"/>
      <c r="C294" s="111"/>
      <c r="D294" s="113"/>
      <c r="E294" s="113"/>
      <c r="F294" s="113"/>
      <c r="G294" s="111"/>
      <c r="H294" s="111"/>
      <c r="I294" s="114"/>
      <c r="J294" s="113"/>
      <c r="K294" s="115"/>
      <c r="L294" s="114"/>
    </row>
    <row r="295" spans="1:12">
      <c r="A295" s="111"/>
      <c r="B295" s="112"/>
      <c r="C295" s="111"/>
      <c r="D295" s="113"/>
      <c r="E295" s="113"/>
      <c r="F295" s="113"/>
      <c r="G295" s="111"/>
      <c r="H295" s="111"/>
      <c r="I295" s="114"/>
      <c r="J295" s="113"/>
      <c r="K295" s="115"/>
      <c r="L295" s="114"/>
    </row>
    <row r="296" spans="1:12">
      <c r="A296" s="111"/>
      <c r="B296" s="112"/>
      <c r="C296" s="111"/>
      <c r="D296" s="113"/>
      <c r="E296" s="113"/>
      <c r="F296" s="113"/>
      <c r="G296" s="111"/>
      <c r="H296" s="111"/>
      <c r="I296" s="114"/>
      <c r="J296" s="113"/>
      <c r="K296" s="115"/>
      <c r="L296" s="114"/>
    </row>
    <row r="297" spans="1:12">
      <c r="A297" s="111"/>
      <c r="B297" s="112"/>
      <c r="C297" s="111"/>
      <c r="D297" s="113"/>
      <c r="E297" s="113"/>
      <c r="F297" s="113"/>
      <c r="G297" s="111"/>
      <c r="H297" s="111"/>
      <c r="I297" s="114"/>
      <c r="J297" s="113"/>
      <c r="K297" s="115"/>
      <c r="L297" s="114"/>
    </row>
    <row r="298" spans="1:12">
      <c r="A298" s="111"/>
      <c r="B298" s="112"/>
      <c r="C298" s="111"/>
      <c r="D298" s="113"/>
      <c r="E298" s="113"/>
      <c r="F298" s="113"/>
      <c r="G298" s="111"/>
      <c r="H298" s="111"/>
      <c r="I298" s="114"/>
      <c r="J298" s="113"/>
      <c r="K298" s="115"/>
      <c r="L298" s="114"/>
    </row>
    <row r="299" spans="1:12">
      <c r="A299" s="111"/>
      <c r="B299" s="112"/>
      <c r="C299" s="111"/>
      <c r="D299" s="113"/>
      <c r="E299" s="113"/>
      <c r="F299" s="113"/>
      <c r="G299" s="111"/>
      <c r="H299" s="111"/>
      <c r="I299" s="114"/>
      <c r="J299" s="113"/>
      <c r="K299" s="115"/>
      <c r="L299" s="114"/>
    </row>
    <row r="300" spans="1:12">
      <c r="A300" s="111"/>
      <c r="B300" s="112"/>
      <c r="C300" s="111"/>
      <c r="D300" s="113"/>
      <c r="E300" s="113"/>
      <c r="F300" s="113"/>
      <c r="G300" s="111"/>
      <c r="H300" s="111"/>
      <c r="I300" s="114"/>
      <c r="J300" s="113"/>
      <c r="K300" s="115"/>
      <c r="L300" s="114"/>
    </row>
    <row r="301" spans="1:12">
      <c r="A301" s="111"/>
      <c r="B301" s="112"/>
      <c r="C301" s="111"/>
      <c r="D301" s="113"/>
      <c r="E301" s="113"/>
      <c r="F301" s="113"/>
      <c r="G301" s="111"/>
      <c r="H301" s="111"/>
      <c r="I301" s="114"/>
      <c r="J301" s="113"/>
      <c r="K301" s="115"/>
      <c r="L301" s="114"/>
    </row>
    <row r="302" spans="1:12">
      <c r="A302" s="111"/>
      <c r="B302" s="112"/>
      <c r="C302" s="111"/>
      <c r="D302" s="113"/>
      <c r="E302" s="113"/>
      <c r="F302" s="113"/>
      <c r="G302" s="111"/>
      <c r="H302" s="111"/>
      <c r="I302" s="114"/>
      <c r="J302" s="113"/>
      <c r="K302" s="115"/>
      <c r="L302" s="114"/>
    </row>
    <row r="303" spans="1:12">
      <c r="A303" s="111"/>
      <c r="B303" s="112"/>
      <c r="C303" s="111"/>
      <c r="D303" s="113"/>
      <c r="E303" s="113"/>
      <c r="F303" s="113"/>
      <c r="G303" s="111"/>
      <c r="H303" s="111"/>
      <c r="I303" s="114"/>
      <c r="J303" s="113"/>
      <c r="K303" s="115"/>
      <c r="L303" s="114"/>
    </row>
    <row r="304" spans="1:12">
      <c r="A304" s="111"/>
      <c r="B304" s="112"/>
      <c r="C304" s="111"/>
      <c r="D304" s="113"/>
      <c r="E304" s="113"/>
      <c r="F304" s="113"/>
      <c r="G304" s="111"/>
      <c r="H304" s="111"/>
      <c r="I304" s="114"/>
      <c r="J304" s="113"/>
      <c r="K304" s="115"/>
      <c r="L304" s="114"/>
    </row>
    <row r="305" spans="1:12">
      <c r="A305" s="111"/>
      <c r="B305" s="112"/>
      <c r="C305" s="111"/>
      <c r="D305" s="113"/>
      <c r="E305" s="113"/>
      <c r="F305" s="113"/>
      <c r="G305" s="111"/>
      <c r="H305" s="111"/>
      <c r="I305" s="114"/>
      <c r="J305" s="113"/>
      <c r="K305" s="115"/>
      <c r="L305" s="114"/>
    </row>
    <row r="306" spans="1:12">
      <c r="A306" s="111"/>
      <c r="B306" s="112"/>
      <c r="C306" s="111"/>
      <c r="D306" s="113"/>
      <c r="E306" s="113"/>
      <c r="F306" s="113"/>
      <c r="G306" s="111"/>
      <c r="H306" s="111"/>
      <c r="I306" s="114"/>
      <c r="J306" s="113"/>
      <c r="K306" s="115"/>
      <c r="L306" s="114"/>
    </row>
    <row r="307" spans="1:12">
      <c r="A307" s="111"/>
      <c r="B307" s="112"/>
      <c r="C307" s="111"/>
      <c r="D307" s="113"/>
      <c r="E307" s="113"/>
      <c r="F307" s="113"/>
      <c r="G307" s="111"/>
      <c r="H307" s="111"/>
      <c r="I307" s="114"/>
      <c r="J307" s="113"/>
      <c r="K307" s="115"/>
      <c r="L307" s="114"/>
    </row>
    <row r="308" spans="1:12">
      <c r="A308" s="111"/>
      <c r="B308" s="112"/>
      <c r="C308" s="111"/>
      <c r="D308" s="113"/>
      <c r="E308" s="113"/>
      <c r="F308" s="113"/>
      <c r="G308" s="111"/>
      <c r="H308" s="111"/>
      <c r="I308" s="114"/>
      <c r="J308" s="113"/>
      <c r="K308" s="115"/>
      <c r="L308" s="114"/>
    </row>
    <row r="309" spans="1:12">
      <c r="A309" s="111"/>
      <c r="B309" s="112"/>
      <c r="C309" s="111"/>
      <c r="D309" s="113"/>
      <c r="E309" s="113"/>
      <c r="F309" s="113"/>
      <c r="G309" s="111"/>
      <c r="H309" s="111"/>
      <c r="I309" s="114"/>
      <c r="J309" s="113"/>
      <c r="K309" s="115"/>
      <c r="L309" s="114"/>
    </row>
    <row r="310" spans="1:12">
      <c r="A310" s="111"/>
      <c r="B310" s="112"/>
      <c r="C310" s="111"/>
      <c r="D310" s="113"/>
      <c r="E310" s="113"/>
      <c r="F310" s="113"/>
      <c r="G310" s="111"/>
      <c r="H310" s="111"/>
      <c r="I310" s="114"/>
      <c r="J310" s="113"/>
      <c r="K310" s="115"/>
      <c r="L310" s="114"/>
    </row>
    <row r="311" spans="1:12">
      <c r="A311" s="111"/>
      <c r="B311" s="112"/>
      <c r="C311" s="111"/>
      <c r="D311" s="113"/>
      <c r="E311" s="113"/>
      <c r="F311" s="113"/>
      <c r="G311" s="111"/>
      <c r="H311" s="111"/>
      <c r="I311" s="114"/>
      <c r="J311" s="113"/>
      <c r="K311" s="115"/>
      <c r="L311" s="114"/>
    </row>
    <row r="312" spans="1:12">
      <c r="A312" s="111"/>
      <c r="B312" s="112"/>
      <c r="C312" s="111"/>
      <c r="D312" s="113"/>
      <c r="E312" s="113"/>
      <c r="F312" s="113"/>
      <c r="G312" s="111"/>
      <c r="H312" s="111"/>
      <c r="I312" s="114"/>
      <c r="J312" s="113"/>
      <c r="K312" s="115"/>
      <c r="L312" s="114"/>
    </row>
    <row r="313" spans="1:12">
      <c r="A313" s="111"/>
      <c r="B313" s="112"/>
      <c r="C313" s="111"/>
      <c r="D313" s="113"/>
      <c r="E313" s="113"/>
      <c r="F313" s="113"/>
      <c r="G313" s="111"/>
      <c r="H313" s="111"/>
      <c r="I313" s="114"/>
      <c r="J313" s="113"/>
      <c r="K313" s="115"/>
      <c r="L313" s="114"/>
    </row>
    <row r="314" spans="1:12">
      <c r="A314" s="111"/>
      <c r="B314" s="112"/>
      <c r="C314" s="111"/>
      <c r="D314" s="113"/>
      <c r="E314" s="113"/>
      <c r="F314" s="113"/>
      <c r="G314" s="111"/>
      <c r="H314" s="111"/>
      <c r="I314" s="114"/>
      <c r="J314" s="113"/>
      <c r="K314" s="115"/>
      <c r="L314" s="114"/>
    </row>
    <row r="315" spans="1:12">
      <c r="A315" s="111"/>
      <c r="B315" s="112"/>
      <c r="C315" s="111"/>
      <c r="D315" s="113"/>
      <c r="E315" s="113"/>
      <c r="F315" s="113"/>
      <c r="G315" s="111"/>
      <c r="H315" s="111"/>
      <c r="I315" s="114"/>
      <c r="J315" s="113"/>
      <c r="K315" s="115"/>
      <c r="L315" s="114"/>
    </row>
    <row r="316" spans="1:12">
      <c r="A316" s="111"/>
      <c r="B316" s="112"/>
      <c r="C316" s="111"/>
      <c r="D316" s="113"/>
      <c r="E316" s="113"/>
      <c r="F316" s="113"/>
      <c r="G316" s="111"/>
      <c r="H316" s="111"/>
      <c r="I316" s="114"/>
      <c r="J316" s="113"/>
      <c r="K316" s="115"/>
      <c r="L316" s="114"/>
    </row>
    <row r="317" spans="1:12">
      <c r="A317" s="111"/>
      <c r="B317" s="112"/>
      <c r="C317" s="111"/>
      <c r="D317" s="113"/>
      <c r="E317" s="113"/>
      <c r="F317" s="113"/>
      <c r="G317" s="111"/>
      <c r="H317" s="111"/>
      <c r="I317" s="114"/>
      <c r="J317" s="113"/>
      <c r="K317" s="115"/>
      <c r="L317" s="114"/>
    </row>
    <row r="318" spans="1:12">
      <c r="A318" s="111"/>
      <c r="B318" s="112"/>
      <c r="C318" s="111"/>
      <c r="D318" s="113"/>
      <c r="E318" s="113"/>
      <c r="F318" s="113"/>
      <c r="G318" s="111"/>
      <c r="H318" s="111"/>
      <c r="I318" s="114"/>
      <c r="J318" s="113"/>
      <c r="K318" s="115"/>
      <c r="L318" s="114"/>
    </row>
    <row r="319" spans="1:12">
      <c r="A319" s="111"/>
      <c r="B319" s="112"/>
      <c r="C319" s="111"/>
      <c r="D319" s="113"/>
      <c r="E319" s="113"/>
      <c r="F319" s="113"/>
      <c r="G319" s="111"/>
      <c r="H319" s="111"/>
      <c r="I319" s="114"/>
      <c r="J319" s="113"/>
      <c r="K319" s="115"/>
      <c r="L319" s="114"/>
    </row>
    <row r="320" spans="1:12">
      <c r="A320" s="111"/>
      <c r="B320" s="112"/>
      <c r="C320" s="111"/>
      <c r="D320" s="113"/>
      <c r="E320" s="113"/>
      <c r="F320" s="113"/>
      <c r="G320" s="111"/>
      <c r="H320" s="111"/>
      <c r="I320" s="114"/>
      <c r="J320" s="113"/>
      <c r="K320" s="115"/>
      <c r="L320" s="114"/>
    </row>
    <row r="321" spans="1:12">
      <c r="A321" s="111"/>
      <c r="B321" s="112"/>
      <c r="C321" s="111"/>
      <c r="D321" s="113"/>
      <c r="E321" s="113"/>
      <c r="F321" s="113"/>
      <c r="G321" s="111"/>
      <c r="H321" s="111"/>
      <c r="I321" s="114"/>
      <c r="J321" s="113"/>
      <c r="K321" s="115"/>
      <c r="L321" s="114"/>
    </row>
    <row r="322" spans="1:12">
      <c r="A322" s="111"/>
      <c r="B322" s="112"/>
      <c r="C322" s="111"/>
      <c r="D322" s="113"/>
      <c r="E322" s="113"/>
      <c r="F322" s="113"/>
      <c r="G322" s="111"/>
      <c r="H322" s="111"/>
      <c r="I322" s="114"/>
      <c r="J322" s="113"/>
      <c r="K322" s="115"/>
      <c r="L322" s="114"/>
    </row>
    <row r="323" spans="1:12">
      <c r="A323" s="111"/>
      <c r="B323" s="112"/>
      <c r="C323" s="111"/>
      <c r="D323" s="113"/>
      <c r="E323" s="113"/>
      <c r="F323" s="113"/>
      <c r="G323" s="111"/>
      <c r="H323" s="111"/>
      <c r="I323" s="114"/>
      <c r="J323" s="113"/>
      <c r="K323" s="115"/>
      <c r="L323" s="114"/>
    </row>
    <row r="324" spans="1:12">
      <c r="A324" s="111"/>
      <c r="B324" s="112"/>
      <c r="C324" s="111"/>
      <c r="D324" s="113"/>
      <c r="E324" s="113"/>
      <c r="F324" s="113"/>
      <c r="G324" s="111"/>
      <c r="H324" s="111"/>
      <c r="I324" s="114"/>
      <c r="J324" s="113"/>
      <c r="K324" s="115"/>
      <c r="L324" s="114"/>
    </row>
    <row r="325" spans="1:12">
      <c r="A325" s="111"/>
      <c r="B325" s="112"/>
      <c r="C325" s="111"/>
      <c r="D325" s="113"/>
      <c r="E325" s="113"/>
      <c r="F325" s="113"/>
      <c r="G325" s="111"/>
      <c r="H325" s="111"/>
      <c r="I325" s="114"/>
      <c r="J325" s="113"/>
      <c r="K325" s="115"/>
      <c r="L325" s="114"/>
    </row>
    <row r="326" spans="1:12">
      <c r="A326" s="111"/>
      <c r="B326" s="112"/>
      <c r="C326" s="111"/>
      <c r="D326" s="113"/>
      <c r="E326" s="113"/>
      <c r="F326" s="113"/>
      <c r="G326" s="111"/>
      <c r="H326" s="111"/>
      <c r="I326" s="114"/>
      <c r="J326" s="113"/>
      <c r="K326" s="115"/>
      <c r="L326" s="114"/>
    </row>
    <row r="327" spans="1:12">
      <c r="A327" s="111"/>
      <c r="B327" s="112"/>
      <c r="C327" s="111"/>
      <c r="D327" s="113"/>
      <c r="E327" s="113"/>
      <c r="F327" s="113"/>
      <c r="G327" s="111"/>
      <c r="H327" s="111"/>
      <c r="I327" s="114"/>
      <c r="J327" s="113"/>
      <c r="K327" s="115"/>
      <c r="L327" s="114"/>
    </row>
    <row r="328" spans="1:12">
      <c r="A328" s="111"/>
      <c r="B328" s="112"/>
      <c r="C328" s="111"/>
      <c r="D328" s="113"/>
      <c r="E328" s="113"/>
      <c r="F328" s="113"/>
      <c r="G328" s="111"/>
      <c r="H328" s="111"/>
      <c r="I328" s="114"/>
      <c r="J328" s="113"/>
      <c r="K328" s="115"/>
      <c r="L328" s="114"/>
    </row>
    <row r="329" spans="1:12">
      <c r="A329" s="111"/>
      <c r="B329" s="112"/>
      <c r="C329" s="111"/>
      <c r="D329" s="113"/>
      <c r="E329" s="113"/>
      <c r="F329" s="113"/>
      <c r="G329" s="111"/>
      <c r="H329" s="111"/>
      <c r="I329" s="114"/>
      <c r="J329" s="113"/>
      <c r="K329" s="115"/>
      <c r="L329" s="114"/>
    </row>
    <row r="330" spans="1:12">
      <c r="A330" s="111"/>
      <c r="B330" s="112"/>
      <c r="C330" s="111"/>
      <c r="D330" s="113"/>
      <c r="E330" s="113"/>
      <c r="F330" s="113"/>
      <c r="G330" s="111"/>
      <c r="H330" s="111"/>
      <c r="I330" s="114"/>
      <c r="J330" s="113"/>
      <c r="K330" s="115"/>
      <c r="L330" s="114"/>
    </row>
    <row r="331" spans="1:12">
      <c r="A331" s="111"/>
      <c r="B331" s="112"/>
      <c r="C331" s="111"/>
      <c r="D331" s="113"/>
      <c r="E331" s="113"/>
      <c r="F331" s="113"/>
      <c r="G331" s="111"/>
      <c r="H331" s="111"/>
      <c r="I331" s="114"/>
      <c r="J331" s="113"/>
      <c r="K331" s="115"/>
      <c r="L331" s="114"/>
    </row>
    <row r="332" spans="1:12">
      <c r="A332" s="111"/>
      <c r="B332" s="112"/>
      <c r="C332" s="111"/>
      <c r="D332" s="113"/>
      <c r="E332" s="113"/>
      <c r="F332" s="113"/>
      <c r="G332" s="111"/>
      <c r="H332" s="111"/>
      <c r="I332" s="114"/>
      <c r="J332" s="113"/>
      <c r="K332" s="115"/>
      <c r="L332" s="114"/>
    </row>
    <row r="333" spans="1:12">
      <c r="A333" s="111"/>
      <c r="B333" s="112"/>
      <c r="C333" s="111"/>
      <c r="D333" s="113"/>
      <c r="E333" s="113"/>
      <c r="F333" s="113"/>
      <c r="G333" s="111"/>
      <c r="H333" s="111"/>
      <c r="I333" s="114"/>
      <c r="J333" s="113"/>
      <c r="K333" s="115"/>
      <c r="L333" s="114"/>
    </row>
    <row r="334" spans="1:12">
      <c r="A334" s="111"/>
      <c r="B334" s="112"/>
      <c r="C334" s="111"/>
      <c r="D334" s="113"/>
      <c r="E334" s="113"/>
      <c r="F334" s="113"/>
      <c r="G334" s="111"/>
      <c r="H334" s="111"/>
      <c r="I334" s="114"/>
      <c r="J334" s="113"/>
      <c r="K334" s="115"/>
      <c r="L334" s="114"/>
    </row>
    <row r="335" spans="1:12">
      <c r="A335" s="111"/>
      <c r="B335" s="112"/>
      <c r="C335" s="111"/>
      <c r="D335" s="113"/>
      <c r="E335" s="113"/>
      <c r="F335" s="113"/>
      <c r="G335" s="111"/>
      <c r="H335" s="111"/>
      <c r="I335" s="114"/>
      <c r="J335" s="113"/>
      <c r="K335" s="115"/>
      <c r="L335" s="114"/>
    </row>
    <row r="336" spans="1:12">
      <c r="A336" s="111"/>
      <c r="B336" s="112"/>
      <c r="C336" s="111"/>
      <c r="D336" s="113"/>
      <c r="E336" s="113"/>
      <c r="F336" s="113"/>
      <c r="G336" s="111"/>
      <c r="H336" s="111"/>
      <c r="I336" s="114"/>
      <c r="J336" s="113"/>
      <c r="K336" s="115"/>
      <c r="L336" s="114"/>
    </row>
    <row r="337" spans="1:12">
      <c r="A337" s="111"/>
      <c r="B337" s="112"/>
      <c r="C337" s="111"/>
      <c r="D337" s="113"/>
      <c r="E337" s="113"/>
      <c r="F337" s="113"/>
      <c r="G337" s="111"/>
      <c r="H337" s="111"/>
      <c r="I337" s="114"/>
      <c r="J337" s="113"/>
      <c r="K337" s="115"/>
      <c r="L337" s="114"/>
    </row>
    <row r="338" spans="1:12">
      <c r="A338" s="111"/>
      <c r="B338" s="112"/>
      <c r="C338" s="111"/>
      <c r="D338" s="113"/>
      <c r="E338" s="113"/>
      <c r="F338" s="113"/>
      <c r="G338" s="111"/>
      <c r="H338" s="111"/>
      <c r="I338" s="114"/>
      <c r="J338" s="113"/>
      <c r="K338" s="115"/>
      <c r="L338" s="114"/>
    </row>
    <row r="339" spans="1:12">
      <c r="A339" s="111"/>
      <c r="B339" s="112"/>
      <c r="C339" s="111"/>
      <c r="D339" s="113"/>
      <c r="E339" s="113"/>
      <c r="F339" s="113"/>
      <c r="G339" s="111"/>
      <c r="H339" s="111"/>
      <c r="I339" s="114"/>
      <c r="J339" s="113"/>
      <c r="K339" s="115"/>
      <c r="L339" s="114"/>
    </row>
    <row r="340" spans="1:12">
      <c r="A340" s="111"/>
      <c r="B340" s="112"/>
      <c r="C340" s="111"/>
      <c r="D340" s="113"/>
      <c r="E340" s="113"/>
      <c r="F340" s="113"/>
      <c r="G340" s="111"/>
      <c r="H340" s="111"/>
      <c r="I340" s="114"/>
      <c r="J340" s="113"/>
      <c r="K340" s="115"/>
      <c r="L340" s="114"/>
    </row>
    <row r="341" spans="1:12">
      <c r="A341" s="111"/>
      <c r="B341" s="112"/>
      <c r="C341" s="111"/>
      <c r="D341" s="113"/>
      <c r="E341" s="113"/>
      <c r="F341" s="113"/>
      <c r="G341" s="111"/>
      <c r="H341" s="111"/>
      <c r="I341" s="114"/>
      <c r="J341" s="113"/>
      <c r="K341" s="115"/>
      <c r="L341" s="114"/>
    </row>
    <row r="342" spans="1:12">
      <c r="A342" s="111"/>
      <c r="B342" s="112"/>
      <c r="C342" s="111"/>
      <c r="D342" s="113"/>
      <c r="E342" s="113"/>
      <c r="F342" s="113"/>
      <c r="G342" s="111"/>
      <c r="H342" s="111"/>
      <c r="I342" s="114"/>
      <c r="J342" s="113"/>
      <c r="K342" s="115"/>
      <c r="L342" s="114"/>
    </row>
    <row r="343" spans="1:12">
      <c r="A343" s="111"/>
      <c r="B343" s="112"/>
      <c r="C343" s="111"/>
      <c r="D343" s="113"/>
      <c r="E343" s="113"/>
      <c r="F343" s="113"/>
      <c r="G343" s="111"/>
      <c r="H343" s="111"/>
      <c r="I343" s="114"/>
      <c r="J343" s="113"/>
      <c r="K343" s="115"/>
      <c r="L343" s="114"/>
    </row>
    <row r="344" spans="1:12">
      <c r="A344" s="111"/>
      <c r="B344" s="112"/>
      <c r="C344" s="111"/>
      <c r="D344" s="113"/>
      <c r="E344" s="113"/>
      <c r="F344" s="113"/>
      <c r="G344" s="111"/>
      <c r="H344" s="111"/>
      <c r="I344" s="114"/>
      <c r="J344" s="113"/>
      <c r="K344" s="115"/>
      <c r="L344" s="114"/>
    </row>
    <row r="345" spans="1:12">
      <c r="A345" s="111"/>
      <c r="B345" s="112"/>
      <c r="C345" s="111"/>
      <c r="D345" s="113"/>
      <c r="E345" s="113"/>
      <c r="F345" s="113"/>
      <c r="G345" s="111"/>
      <c r="H345" s="111"/>
      <c r="I345" s="114"/>
      <c r="J345" s="113"/>
      <c r="K345" s="115"/>
      <c r="L345" s="114"/>
    </row>
    <row r="346" spans="1:12">
      <c r="A346" s="111"/>
      <c r="B346" s="112"/>
      <c r="C346" s="111"/>
      <c r="D346" s="113"/>
      <c r="E346" s="113"/>
      <c r="F346" s="113"/>
      <c r="G346" s="111"/>
      <c r="H346" s="111"/>
      <c r="I346" s="114"/>
      <c r="J346" s="113"/>
      <c r="K346" s="115"/>
      <c r="L346" s="114"/>
    </row>
    <row r="347" spans="1:12">
      <c r="A347" s="111"/>
      <c r="B347" s="112"/>
      <c r="C347" s="111"/>
      <c r="D347" s="113"/>
      <c r="E347" s="113"/>
      <c r="F347" s="113"/>
      <c r="G347" s="111"/>
      <c r="H347" s="111"/>
      <c r="I347" s="114"/>
      <c r="J347" s="113"/>
      <c r="K347" s="115"/>
      <c r="L347" s="114"/>
    </row>
    <row r="348" spans="1:12">
      <c r="A348" s="111"/>
      <c r="B348" s="112"/>
      <c r="C348" s="111"/>
      <c r="D348" s="113"/>
      <c r="E348" s="113"/>
      <c r="F348" s="113"/>
      <c r="G348" s="111"/>
      <c r="H348" s="111"/>
      <c r="I348" s="114"/>
      <c r="J348" s="113"/>
      <c r="K348" s="115"/>
      <c r="L348" s="114"/>
    </row>
    <row r="349" spans="1:12">
      <c r="A349" s="111"/>
      <c r="B349" s="112"/>
      <c r="C349" s="111"/>
      <c r="D349" s="113"/>
      <c r="E349" s="113"/>
      <c r="F349" s="113"/>
      <c r="G349" s="111"/>
      <c r="H349" s="111"/>
      <c r="I349" s="114"/>
      <c r="J349" s="113"/>
      <c r="K349" s="115"/>
      <c r="L349" s="114"/>
    </row>
    <row r="350" spans="1:12">
      <c r="A350" s="111"/>
      <c r="B350" s="112"/>
      <c r="C350" s="111"/>
      <c r="D350" s="113"/>
      <c r="E350" s="113"/>
      <c r="F350" s="113"/>
      <c r="G350" s="111"/>
      <c r="H350" s="111"/>
      <c r="I350" s="114"/>
      <c r="J350" s="113"/>
      <c r="K350" s="115"/>
      <c r="L350" s="114"/>
    </row>
    <row r="351" spans="1:12">
      <c r="A351" s="111"/>
      <c r="B351" s="112"/>
      <c r="C351" s="111"/>
      <c r="D351" s="113"/>
      <c r="E351" s="113"/>
      <c r="F351" s="113"/>
      <c r="G351" s="111"/>
      <c r="H351" s="111"/>
      <c r="I351" s="114"/>
      <c r="J351" s="113"/>
      <c r="K351" s="115"/>
      <c r="L351" s="114"/>
    </row>
    <row r="352" spans="1:12">
      <c r="A352" s="111"/>
      <c r="B352" s="112"/>
      <c r="C352" s="111"/>
      <c r="D352" s="113"/>
      <c r="E352" s="113"/>
      <c r="F352" s="113"/>
      <c r="G352" s="111"/>
      <c r="H352" s="111"/>
      <c r="I352" s="114"/>
      <c r="J352" s="113"/>
      <c r="K352" s="115"/>
      <c r="L352" s="114"/>
    </row>
    <row r="353" spans="1:12">
      <c r="A353" s="111"/>
      <c r="B353" s="112"/>
      <c r="C353" s="111"/>
      <c r="D353" s="113"/>
      <c r="E353" s="113"/>
      <c r="F353" s="113"/>
      <c r="G353" s="111"/>
      <c r="H353" s="111"/>
      <c r="I353" s="114"/>
      <c r="J353" s="113"/>
      <c r="K353" s="115"/>
      <c r="L353" s="114"/>
    </row>
    <row r="354" spans="1:12">
      <c r="A354" s="111"/>
      <c r="B354" s="112"/>
      <c r="C354" s="111"/>
      <c r="D354" s="113"/>
      <c r="E354" s="113"/>
      <c r="F354" s="113"/>
      <c r="G354" s="111"/>
      <c r="H354" s="111"/>
      <c r="I354" s="114"/>
      <c r="J354" s="113"/>
      <c r="K354" s="115"/>
      <c r="L354" s="114"/>
    </row>
    <row r="355" spans="1:12">
      <c r="A355" s="111"/>
      <c r="B355" s="112"/>
      <c r="C355" s="111"/>
      <c r="D355" s="113"/>
      <c r="E355" s="113"/>
      <c r="F355" s="113"/>
      <c r="G355" s="111"/>
      <c r="H355" s="111"/>
      <c r="I355" s="114"/>
      <c r="J355" s="113"/>
      <c r="K355" s="115"/>
      <c r="L355" s="114"/>
    </row>
    <row r="356" spans="1:12">
      <c r="A356" s="111"/>
      <c r="B356" s="112"/>
      <c r="C356" s="111"/>
      <c r="D356" s="113"/>
      <c r="E356" s="113"/>
      <c r="F356" s="113"/>
      <c r="G356" s="111"/>
      <c r="H356" s="111"/>
      <c r="I356" s="114"/>
      <c r="J356" s="113"/>
      <c r="K356" s="115"/>
      <c r="L356" s="114"/>
    </row>
    <row r="357" spans="1:12">
      <c r="A357" s="111"/>
      <c r="B357" s="112"/>
      <c r="C357" s="111"/>
      <c r="D357" s="113"/>
      <c r="E357" s="113"/>
      <c r="F357" s="113"/>
      <c r="G357" s="111"/>
      <c r="H357" s="111"/>
      <c r="I357" s="114"/>
      <c r="J357" s="113"/>
      <c r="K357" s="115"/>
      <c r="L357" s="114"/>
    </row>
    <row r="358" spans="1:12">
      <c r="A358" s="111"/>
      <c r="B358" s="112"/>
      <c r="C358" s="111"/>
      <c r="D358" s="113"/>
      <c r="E358" s="113"/>
      <c r="F358" s="113"/>
      <c r="G358" s="111"/>
      <c r="H358" s="111"/>
      <c r="I358" s="114"/>
      <c r="J358" s="113"/>
      <c r="K358" s="115"/>
      <c r="L358" s="114"/>
    </row>
    <row r="359" spans="1:12">
      <c r="A359" s="111"/>
      <c r="B359" s="112"/>
      <c r="C359" s="111"/>
      <c r="D359" s="113"/>
      <c r="E359" s="113"/>
      <c r="F359" s="113"/>
      <c r="G359" s="111"/>
      <c r="H359" s="111"/>
      <c r="I359" s="114"/>
      <c r="J359" s="113"/>
      <c r="K359" s="115"/>
      <c r="L359" s="114"/>
    </row>
    <row r="360" spans="1:12">
      <c r="A360" s="111"/>
      <c r="B360" s="112"/>
      <c r="C360" s="111"/>
      <c r="D360" s="113"/>
      <c r="E360" s="113"/>
      <c r="F360" s="113"/>
      <c r="G360" s="111"/>
      <c r="H360" s="111"/>
      <c r="I360" s="114"/>
      <c r="J360" s="113"/>
      <c r="K360" s="115"/>
      <c r="L360" s="114"/>
    </row>
    <row r="361" spans="1:12">
      <c r="A361" s="111"/>
      <c r="B361" s="112"/>
      <c r="C361" s="111"/>
      <c r="D361" s="113"/>
      <c r="E361" s="113"/>
      <c r="F361" s="113"/>
      <c r="G361" s="111"/>
      <c r="H361" s="111"/>
      <c r="I361" s="114"/>
      <c r="J361" s="113"/>
      <c r="K361" s="115"/>
      <c r="L361" s="114"/>
    </row>
    <row r="362" spans="1:12">
      <c r="A362" s="111"/>
      <c r="B362" s="112"/>
      <c r="C362" s="111"/>
      <c r="D362" s="113"/>
      <c r="E362" s="113"/>
      <c r="F362" s="113"/>
      <c r="G362" s="111"/>
      <c r="H362" s="111"/>
      <c r="I362" s="114"/>
      <c r="J362" s="113"/>
      <c r="K362" s="115"/>
      <c r="L362" s="114"/>
    </row>
    <row r="363" spans="1:12">
      <c r="A363" s="111"/>
      <c r="B363" s="112"/>
      <c r="C363" s="111"/>
      <c r="D363" s="113"/>
      <c r="E363" s="113"/>
      <c r="F363" s="113"/>
      <c r="G363" s="111"/>
      <c r="H363" s="111"/>
      <c r="I363" s="114"/>
      <c r="J363" s="113"/>
      <c r="K363" s="115"/>
      <c r="L363" s="114"/>
    </row>
    <row r="364" spans="1:12">
      <c r="A364" s="111"/>
      <c r="B364" s="112"/>
      <c r="C364" s="111"/>
      <c r="D364" s="113"/>
      <c r="E364" s="113"/>
      <c r="F364" s="113"/>
      <c r="G364" s="111"/>
      <c r="H364" s="111"/>
      <c r="I364" s="114"/>
      <c r="J364" s="113"/>
      <c r="K364" s="115"/>
      <c r="L364" s="114"/>
    </row>
    <row r="365" spans="1:12">
      <c r="A365" s="111"/>
      <c r="B365" s="112"/>
      <c r="C365" s="111"/>
      <c r="D365" s="113"/>
      <c r="E365" s="113"/>
      <c r="F365" s="113"/>
      <c r="G365" s="111"/>
      <c r="H365" s="111"/>
      <c r="I365" s="114"/>
      <c r="J365" s="113"/>
      <c r="K365" s="115"/>
      <c r="L365" s="114"/>
    </row>
    <row r="366" spans="1:12">
      <c r="A366" s="111"/>
      <c r="B366" s="112"/>
      <c r="C366" s="111"/>
      <c r="D366" s="113"/>
      <c r="E366" s="113"/>
      <c r="F366" s="113"/>
      <c r="G366" s="111"/>
      <c r="H366" s="111"/>
      <c r="I366" s="114"/>
      <c r="J366" s="113"/>
      <c r="K366" s="115"/>
      <c r="L366" s="114"/>
    </row>
    <row r="367" spans="1:12">
      <c r="A367" s="111"/>
      <c r="B367" s="112"/>
      <c r="C367" s="111"/>
      <c r="D367" s="113"/>
      <c r="E367" s="113"/>
      <c r="F367" s="113"/>
      <c r="G367" s="111"/>
      <c r="H367" s="111"/>
      <c r="I367" s="114"/>
      <c r="J367" s="113"/>
      <c r="K367" s="115"/>
      <c r="L367" s="114"/>
    </row>
    <row r="368" spans="1:12">
      <c r="A368" s="111"/>
      <c r="B368" s="112"/>
      <c r="C368" s="111"/>
      <c r="D368" s="113"/>
      <c r="E368" s="113"/>
      <c r="F368" s="113"/>
      <c r="G368" s="111"/>
      <c r="H368" s="111"/>
      <c r="I368" s="114"/>
      <c r="J368" s="113"/>
      <c r="K368" s="115"/>
      <c r="L368" s="114"/>
    </row>
    <row r="369" spans="1:12">
      <c r="A369" s="111"/>
      <c r="B369" s="112"/>
      <c r="C369" s="111"/>
      <c r="D369" s="113"/>
      <c r="E369" s="113"/>
      <c r="F369" s="113"/>
      <c r="G369" s="111"/>
      <c r="H369" s="111"/>
      <c r="I369" s="114"/>
      <c r="J369" s="113"/>
      <c r="K369" s="115"/>
      <c r="L369" s="114"/>
    </row>
    <row r="370" spans="1:12">
      <c r="A370" s="111"/>
      <c r="B370" s="112"/>
      <c r="C370" s="111"/>
      <c r="D370" s="113"/>
      <c r="E370" s="113"/>
      <c r="F370" s="113"/>
      <c r="G370" s="111"/>
      <c r="H370" s="111"/>
      <c r="I370" s="114"/>
      <c r="J370" s="113"/>
      <c r="K370" s="115"/>
      <c r="L370" s="114"/>
    </row>
    <row r="371" spans="1:12">
      <c r="A371" s="111"/>
      <c r="B371" s="112"/>
      <c r="C371" s="111"/>
      <c r="D371" s="113"/>
      <c r="E371" s="113"/>
      <c r="F371" s="113"/>
      <c r="G371" s="111"/>
      <c r="H371" s="111"/>
      <c r="I371" s="114"/>
      <c r="J371" s="113"/>
      <c r="K371" s="115"/>
      <c r="L371" s="114"/>
    </row>
    <row r="372" spans="1:12">
      <c r="A372" s="111"/>
      <c r="B372" s="112"/>
      <c r="C372" s="111"/>
      <c r="D372" s="113"/>
      <c r="E372" s="113"/>
      <c r="F372" s="113"/>
      <c r="G372" s="111"/>
      <c r="H372" s="111"/>
      <c r="I372" s="114"/>
      <c r="J372" s="113"/>
      <c r="K372" s="115"/>
      <c r="L372" s="114"/>
    </row>
    <row r="373" spans="1:12">
      <c r="A373" s="111"/>
      <c r="B373" s="112"/>
      <c r="C373" s="111"/>
      <c r="D373" s="113"/>
      <c r="E373" s="113"/>
      <c r="F373" s="113"/>
      <c r="G373" s="111"/>
      <c r="H373" s="111"/>
      <c r="I373" s="114"/>
      <c r="J373" s="113"/>
      <c r="K373" s="115"/>
      <c r="L373" s="114"/>
    </row>
    <row r="374" spans="1:12">
      <c r="A374" s="111"/>
      <c r="B374" s="112"/>
      <c r="C374" s="111"/>
      <c r="D374" s="113"/>
      <c r="E374" s="113"/>
      <c r="F374" s="113"/>
      <c r="G374" s="111"/>
      <c r="H374" s="111"/>
      <c r="I374" s="114"/>
      <c r="J374" s="113"/>
      <c r="K374" s="115"/>
      <c r="L374" s="114"/>
    </row>
    <row r="375" spans="1:12">
      <c r="A375" s="111"/>
      <c r="B375" s="112"/>
      <c r="C375" s="111"/>
      <c r="D375" s="113"/>
      <c r="E375" s="113"/>
      <c r="F375" s="113"/>
      <c r="G375" s="111"/>
      <c r="H375" s="111"/>
      <c r="I375" s="114"/>
      <c r="J375" s="113"/>
      <c r="K375" s="115"/>
      <c r="L375" s="114"/>
    </row>
    <row r="376" spans="1:12">
      <c r="A376" s="111"/>
      <c r="B376" s="112"/>
      <c r="C376" s="111"/>
      <c r="D376" s="113"/>
      <c r="E376" s="113"/>
      <c r="F376" s="113"/>
      <c r="G376" s="111"/>
      <c r="H376" s="111"/>
      <c r="I376" s="114"/>
      <c r="J376" s="113"/>
      <c r="K376" s="115"/>
      <c r="L376" s="114"/>
    </row>
    <row r="377" spans="1:12">
      <c r="A377" s="111"/>
      <c r="B377" s="112"/>
      <c r="C377" s="111"/>
      <c r="D377" s="113"/>
      <c r="E377" s="113"/>
      <c r="F377" s="113"/>
      <c r="G377" s="111"/>
      <c r="H377" s="111"/>
      <c r="I377" s="114"/>
      <c r="J377" s="113"/>
      <c r="K377" s="115"/>
      <c r="L377" s="114"/>
    </row>
    <row r="378" spans="1:12">
      <c r="A378" s="111"/>
      <c r="B378" s="112"/>
      <c r="C378" s="111"/>
      <c r="D378" s="113"/>
      <c r="E378" s="113"/>
      <c r="F378" s="113"/>
      <c r="G378" s="111"/>
      <c r="H378" s="111"/>
      <c r="I378" s="114"/>
      <c r="J378" s="113"/>
      <c r="K378" s="115"/>
      <c r="L378" s="114"/>
    </row>
    <row r="379" spans="1:12">
      <c r="A379" s="111"/>
      <c r="B379" s="112"/>
      <c r="C379" s="111"/>
      <c r="D379" s="113"/>
      <c r="E379" s="113"/>
      <c r="F379" s="113"/>
      <c r="G379" s="111"/>
      <c r="H379" s="111"/>
      <c r="I379" s="114"/>
      <c r="J379" s="113"/>
      <c r="K379" s="115"/>
      <c r="L379" s="114"/>
    </row>
    <row r="380" spans="1:12">
      <c r="A380" s="111"/>
      <c r="B380" s="112"/>
      <c r="C380" s="111"/>
      <c r="D380" s="113"/>
      <c r="E380" s="113"/>
      <c r="F380" s="113"/>
      <c r="G380" s="111"/>
      <c r="H380" s="111"/>
      <c r="I380" s="114"/>
      <c r="J380" s="113"/>
      <c r="K380" s="115"/>
      <c r="L380" s="114"/>
    </row>
    <row r="381" spans="1:12">
      <c r="A381" s="111"/>
      <c r="B381" s="112"/>
      <c r="C381" s="111"/>
      <c r="D381" s="113"/>
      <c r="E381" s="113"/>
      <c r="F381" s="113"/>
      <c r="G381" s="111"/>
      <c r="H381" s="111"/>
      <c r="I381" s="114"/>
      <c r="J381" s="113"/>
      <c r="K381" s="115"/>
      <c r="L381" s="114"/>
    </row>
    <row r="382" spans="1:12">
      <c r="A382" s="111"/>
      <c r="B382" s="112"/>
      <c r="C382" s="111"/>
      <c r="D382" s="113"/>
      <c r="E382" s="113"/>
      <c r="F382" s="113"/>
      <c r="G382" s="111"/>
      <c r="H382" s="111"/>
      <c r="I382" s="114"/>
      <c r="J382" s="113"/>
      <c r="K382" s="115"/>
      <c r="L382" s="114"/>
    </row>
    <row r="383" spans="1:12">
      <c r="A383" s="111"/>
      <c r="B383" s="112"/>
      <c r="C383" s="111"/>
      <c r="D383" s="113"/>
      <c r="E383" s="113"/>
      <c r="F383" s="113"/>
      <c r="G383" s="111"/>
      <c r="H383" s="111"/>
      <c r="I383" s="114"/>
      <c r="J383" s="113"/>
      <c r="K383" s="115"/>
      <c r="L383" s="114"/>
    </row>
    <row r="384" spans="1:12">
      <c r="A384" s="111"/>
      <c r="B384" s="112"/>
      <c r="C384" s="111"/>
      <c r="D384" s="113"/>
      <c r="E384" s="113"/>
      <c r="F384" s="113"/>
      <c r="G384" s="111"/>
      <c r="H384" s="111"/>
      <c r="I384" s="114"/>
      <c r="J384" s="113"/>
      <c r="K384" s="115"/>
      <c r="L384" s="114"/>
    </row>
    <row r="385" spans="1:12">
      <c r="A385" s="111"/>
      <c r="B385" s="112"/>
      <c r="C385" s="111"/>
      <c r="D385" s="113"/>
      <c r="E385" s="113"/>
      <c r="F385" s="113"/>
      <c r="G385" s="111"/>
      <c r="H385" s="111"/>
      <c r="I385" s="114"/>
      <c r="J385" s="113"/>
      <c r="K385" s="115"/>
      <c r="L385" s="114"/>
    </row>
    <row r="386" spans="1:12">
      <c r="A386" s="111"/>
      <c r="B386" s="112"/>
      <c r="C386" s="111"/>
      <c r="D386" s="113"/>
      <c r="E386" s="113"/>
      <c r="F386" s="113"/>
      <c r="G386" s="111"/>
      <c r="H386" s="111"/>
      <c r="I386" s="114"/>
      <c r="J386" s="113"/>
      <c r="K386" s="115"/>
      <c r="L386" s="114"/>
    </row>
    <row r="387" spans="1:12">
      <c r="A387" s="111"/>
      <c r="B387" s="112"/>
      <c r="C387" s="111"/>
      <c r="D387" s="113"/>
      <c r="E387" s="113"/>
      <c r="F387" s="113"/>
      <c r="G387" s="111"/>
      <c r="H387" s="111"/>
      <c r="I387" s="114"/>
      <c r="J387" s="113"/>
      <c r="K387" s="115"/>
      <c r="L387" s="114"/>
    </row>
    <row r="388" spans="1:12">
      <c r="A388" s="111"/>
      <c r="B388" s="112"/>
      <c r="C388" s="111"/>
      <c r="D388" s="113"/>
      <c r="E388" s="113"/>
      <c r="F388" s="113"/>
      <c r="G388" s="111"/>
      <c r="H388" s="111"/>
      <c r="I388" s="114"/>
      <c r="J388" s="113"/>
      <c r="K388" s="115"/>
      <c r="L388" s="114"/>
    </row>
    <row r="389" spans="1:12">
      <c r="A389" s="111"/>
      <c r="B389" s="112"/>
      <c r="C389" s="111"/>
      <c r="D389" s="113"/>
      <c r="E389" s="113"/>
      <c r="F389" s="113"/>
      <c r="G389" s="111"/>
      <c r="H389" s="111"/>
      <c r="I389" s="114"/>
      <c r="J389" s="113"/>
      <c r="K389" s="115"/>
      <c r="L389" s="114"/>
    </row>
    <row r="390" spans="1:12">
      <c r="A390" s="111"/>
      <c r="B390" s="112"/>
      <c r="C390" s="111"/>
      <c r="D390" s="113"/>
      <c r="E390" s="113"/>
      <c r="F390" s="113"/>
      <c r="G390" s="111"/>
      <c r="H390" s="111"/>
      <c r="I390" s="114"/>
      <c r="J390" s="113"/>
      <c r="K390" s="115"/>
      <c r="L390" s="114"/>
    </row>
    <row r="391" spans="1:12">
      <c r="A391" s="111"/>
      <c r="B391" s="112"/>
      <c r="C391" s="111"/>
      <c r="D391" s="113"/>
      <c r="E391" s="113"/>
      <c r="F391" s="113"/>
      <c r="G391" s="111"/>
      <c r="H391" s="111"/>
      <c r="I391" s="114"/>
      <c r="J391" s="113"/>
      <c r="K391" s="115"/>
      <c r="L391" s="114"/>
    </row>
    <row r="392" spans="1:12">
      <c r="A392" s="111"/>
      <c r="B392" s="112"/>
      <c r="C392" s="111"/>
      <c r="D392" s="113"/>
      <c r="E392" s="113"/>
      <c r="F392" s="113"/>
      <c r="G392" s="111"/>
      <c r="H392" s="111"/>
      <c r="I392" s="114"/>
      <c r="J392" s="113"/>
      <c r="K392" s="115"/>
      <c r="L392" s="114"/>
    </row>
    <row r="393" spans="1:12">
      <c r="A393" s="111"/>
      <c r="B393" s="112"/>
      <c r="C393" s="111"/>
      <c r="D393" s="113"/>
      <c r="E393" s="113"/>
      <c r="F393" s="113"/>
      <c r="G393" s="111"/>
      <c r="H393" s="111"/>
      <c r="I393" s="114"/>
      <c r="J393" s="113"/>
      <c r="K393" s="115"/>
      <c r="L393" s="114"/>
    </row>
    <row r="394" spans="1:12">
      <c r="A394" s="111"/>
      <c r="B394" s="112"/>
      <c r="C394" s="111"/>
      <c r="D394" s="113"/>
      <c r="E394" s="113"/>
      <c r="F394" s="113"/>
      <c r="G394" s="111"/>
      <c r="H394" s="111"/>
      <c r="I394" s="114"/>
      <c r="J394" s="113"/>
      <c r="K394" s="115"/>
      <c r="L394" s="114"/>
    </row>
    <row r="395" spans="1:12">
      <c r="A395" s="111"/>
      <c r="B395" s="112"/>
      <c r="C395" s="111"/>
      <c r="D395" s="113"/>
      <c r="E395" s="113"/>
      <c r="F395" s="113"/>
      <c r="G395" s="111"/>
      <c r="H395" s="111"/>
      <c r="I395" s="114"/>
      <c r="J395" s="113"/>
      <c r="K395" s="115"/>
      <c r="L395" s="114"/>
    </row>
    <row r="396" spans="1:12">
      <c r="A396" s="111"/>
      <c r="B396" s="112"/>
      <c r="C396" s="111"/>
      <c r="D396" s="113"/>
      <c r="E396" s="113"/>
      <c r="F396" s="113"/>
      <c r="G396" s="111"/>
      <c r="H396" s="111"/>
      <c r="I396" s="114"/>
      <c r="J396" s="113"/>
      <c r="K396" s="115"/>
      <c r="L396" s="114"/>
    </row>
    <row r="397" spans="1:12">
      <c r="A397" s="111"/>
      <c r="B397" s="112"/>
      <c r="C397" s="111"/>
      <c r="D397" s="113"/>
      <c r="E397" s="113"/>
      <c r="F397" s="113"/>
      <c r="G397" s="111"/>
      <c r="H397" s="111"/>
      <c r="I397" s="114"/>
      <c r="J397" s="113"/>
      <c r="K397" s="115"/>
      <c r="L397" s="114"/>
    </row>
    <row r="398" spans="1:12">
      <c r="A398" s="111"/>
      <c r="B398" s="112"/>
      <c r="C398" s="111"/>
      <c r="D398" s="113"/>
      <c r="E398" s="113"/>
      <c r="F398" s="113"/>
      <c r="G398" s="111"/>
      <c r="H398" s="111"/>
      <c r="I398" s="114"/>
      <c r="J398" s="113"/>
      <c r="K398" s="115"/>
      <c r="L398" s="114"/>
    </row>
    <row r="399" spans="1:12">
      <c r="A399" s="111"/>
      <c r="B399" s="112"/>
      <c r="C399" s="111"/>
      <c r="D399" s="113"/>
      <c r="E399" s="113"/>
      <c r="F399" s="113"/>
      <c r="G399" s="111"/>
      <c r="H399" s="111"/>
      <c r="I399" s="114"/>
      <c r="J399" s="113"/>
      <c r="K399" s="115"/>
      <c r="L399" s="114"/>
    </row>
    <row r="400" spans="1:12">
      <c r="A400" s="111"/>
      <c r="B400" s="112"/>
      <c r="C400" s="111"/>
      <c r="D400" s="113"/>
      <c r="E400" s="113"/>
      <c r="F400" s="113"/>
      <c r="G400" s="111"/>
      <c r="H400" s="111"/>
      <c r="I400" s="114"/>
      <c r="J400" s="113"/>
      <c r="K400" s="115"/>
      <c r="L400" s="114"/>
    </row>
    <row r="401" spans="1:12">
      <c r="A401" s="111"/>
      <c r="B401" s="112"/>
      <c r="C401" s="111"/>
      <c r="D401" s="113"/>
      <c r="E401" s="113"/>
      <c r="F401" s="113"/>
      <c r="G401" s="111"/>
      <c r="H401" s="111"/>
      <c r="I401" s="114"/>
      <c r="J401" s="113"/>
      <c r="K401" s="115"/>
      <c r="L401" s="114"/>
    </row>
    <row r="402" spans="1:12">
      <c r="A402" s="111"/>
      <c r="B402" s="112"/>
      <c r="C402" s="111"/>
      <c r="D402" s="113"/>
      <c r="E402" s="113"/>
      <c r="F402" s="113"/>
      <c r="G402" s="111"/>
      <c r="H402" s="111"/>
      <c r="I402" s="114"/>
      <c r="J402" s="113"/>
      <c r="K402" s="115"/>
      <c r="L402" s="114"/>
    </row>
    <row r="403" spans="1:12">
      <c r="A403" s="111"/>
      <c r="B403" s="112"/>
      <c r="C403" s="111"/>
      <c r="D403" s="113"/>
      <c r="E403" s="113"/>
      <c r="F403" s="113"/>
      <c r="G403" s="111"/>
      <c r="H403" s="111"/>
      <c r="I403" s="114"/>
      <c r="J403" s="113"/>
      <c r="K403" s="115"/>
      <c r="L403" s="114"/>
    </row>
    <row r="404" spans="1:12">
      <c r="A404" s="111"/>
      <c r="B404" s="112"/>
      <c r="C404" s="111"/>
      <c r="D404" s="113"/>
      <c r="E404" s="113"/>
      <c r="F404" s="113"/>
      <c r="G404" s="111"/>
      <c r="H404" s="111"/>
      <c r="I404" s="114"/>
      <c r="J404" s="113"/>
      <c r="K404" s="115"/>
      <c r="L404" s="114"/>
    </row>
    <row r="405" spans="1:12">
      <c r="A405" s="111"/>
      <c r="B405" s="112"/>
      <c r="C405" s="111"/>
      <c r="D405" s="113"/>
      <c r="E405" s="113"/>
      <c r="F405" s="113"/>
      <c r="G405" s="111"/>
      <c r="H405" s="111"/>
      <c r="I405" s="114"/>
      <c r="J405" s="113"/>
      <c r="K405" s="115"/>
      <c r="L405" s="114"/>
    </row>
    <row r="406" spans="1:12">
      <c r="A406" s="111"/>
      <c r="B406" s="112"/>
      <c r="C406" s="111"/>
      <c r="D406" s="113"/>
      <c r="E406" s="113"/>
      <c r="F406" s="113"/>
      <c r="G406" s="111"/>
      <c r="H406" s="111"/>
      <c r="I406" s="114"/>
      <c r="J406" s="113"/>
      <c r="K406" s="115"/>
      <c r="L406" s="114"/>
    </row>
    <row r="407" spans="1:12">
      <c r="A407" s="111"/>
      <c r="B407" s="112"/>
      <c r="C407" s="111"/>
      <c r="D407" s="113"/>
      <c r="E407" s="113"/>
      <c r="F407" s="113"/>
      <c r="G407" s="111"/>
      <c r="H407" s="111"/>
      <c r="I407" s="114"/>
      <c r="J407" s="113"/>
      <c r="K407" s="115"/>
      <c r="L407" s="114"/>
    </row>
    <row r="408" spans="1:12">
      <c r="A408" s="111"/>
      <c r="B408" s="112"/>
      <c r="C408" s="111"/>
      <c r="D408" s="113"/>
      <c r="E408" s="113"/>
      <c r="F408" s="113"/>
      <c r="G408" s="111"/>
      <c r="H408" s="111"/>
      <c r="I408" s="114"/>
      <c r="J408" s="113"/>
      <c r="K408" s="115"/>
      <c r="L408" s="114"/>
    </row>
    <row r="409" spans="1:12">
      <c r="A409" s="111"/>
      <c r="B409" s="112"/>
      <c r="C409" s="111"/>
      <c r="D409" s="113"/>
      <c r="E409" s="113"/>
      <c r="F409" s="113"/>
      <c r="G409" s="111"/>
      <c r="H409" s="111"/>
      <c r="I409" s="114"/>
      <c r="J409" s="113"/>
      <c r="K409" s="115"/>
      <c r="L409" s="114"/>
    </row>
    <row r="410" spans="1:12">
      <c r="A410" s="111"/>
      <c r="B410" s="112"/>
      <c r="C410" s="111"/>
      <c r="D410" s="113"/>
      <c r="E410" s="113"/>
      <c r="F410" s="113"/>
      <c r="G410" s="111"/>
      <c r="H410" s="111"/>
      <c r="I410" s="114"/>
      <c r="J410" s="113"/>
      <c r="K410" s="115"/>
      <c r="L410" s="114"/>
    </row>
    <row r="411" spans="1:12">
      <c r="A411" s="111"/>
      <c r="B411" s="112"/>
      <c r="C411" s="111"/>
      <c r="D411" s="113"/>
      <c r="E411" s="113"/>
      <c r="F411" s="113"/>
      <c r="G411" s="111"/>
      <c r="H411" s="111"/>
      <c r="I411" s="114"/>
      <c r="J411" s="113"/>
      <c r="K411" s="115"/>
      <c r="L411" s="114"/>
    </row>
    <row r="412" spans="1:12">
      <c r="A412" s="111"/>
      <c r="B412" s="112"/>
      <c r="C412" s="111"/>
      <c r="D412" s="113"/>
      <c r="E412" s="113"/>
      <c r="F412" s="113"/>
      <c r="G412" s="111"/>
      <c r="H412" s="111"/>
      <c r="I412" s="114"/>
      <c r="J412" s="113"/>
      <c r="K412" s="115"/>
      <c r="L412" s="114"/>
    </row>
    <row r="413" spans="1:12">
      <c r="A413" s="111"/>
      <c r="B413" s="112"/>
      <c r="C413" s="111"/>
      <c r="D413" s="113"/>
      <c r="E413" s="113"/>
      <c r="F413" s="113"/>
      <c r="G413" s="111"/>
      <c r="H413" s="111"/>
      <c r="I413" s="114"/>
      <c r="J413" s="113"/>
      <c r="K413" s="115"/>
      <c r="L413" s="114"/>
    </row>
    <row r="414" spans="1:12">
      <c r="A414" s="111"/>
      <c r="B414" s="112"/>
      <c r="C414" s="111"/>
      <c r="D414" s="113"/>
      <c r="E414" s="113"/>
      <c r="F414" s="113"/>
      <c r="G414" s="111"/>
      <c r="H414" s="111"/>
      <c r="I414" s="114"/>
      <c r="J414" s="113"/>
      <c r="K414" s="115"/>
      <c r="L414" s="114"/>
    </row>
    <row r="415" spans="1:12">
      <c r="A415" s="111"/>
      <c r="B415" s="112"/>
      <c r="C415" s="111"/>
      <c r="D415" s="113"/>
      <c r="E415" s="113"/>
      <c r="F415" s="113"/>
      <c r="G415" s="111"/>
      <c r="H415" s="111"/>
      <c r="I415" s="114"/>
      <c r="J415" s="113"/>
      <c r="K415" s="115"/>
      <c r="L415" s="114"/>
    </row>
    <row r="416" spans="1:12">
      <c r="A416" s="111"/>
      <c r="B416" s="112"/>
      <c r="C416" s="111"/>
      <c r="D416" s="113"/>
      <c r="E416" s="113"/>
      <c r="F416" s="113"/>
      <c r="G416" s="111"/>
      <c r="H416" s="111"/>
      <c r="I416" s="114"/>
      <c r="J416" s="113"/>
      <c r="K416" s="115"/>
      <c r="L416" s="114"/>
    </row>
    <row r="417" spans="1:12">
      <c r="A417" s="111"/>
      <c r="B417" s="112"/>
      <c r="C417" s="111"/>
      <c r="D417" s="113"/>
      <c r="E417" s="113"/>
      <c r="F417" s="113"/>
      <c r="G417" s="111"/>
      <c r="H417" s="111"/>
      <c r="I417" s="114"/>
      <c r="J417" s="113"/>
      <c r="K417" s="115"/>
      <c r="L417" s="114"/>
    </row>
    <row r="418" spans="1:12">
      <c r="A418" s="111"/>
      <c r="B418" s="112"/>
      <c r="C418" s="111"/>
      <c r="D418" s="113"/>
      <c r="E418" s="113"/>
      <c r="F418" s="113"/>
      <c r="G418" s="111"/>
      <c r="H418" s="111"/>
      <c r="I418" s="114"/>
      <c r="J418" s="113"/>
      <c r="K418" s="115"/>
      <c r="L418" s="114"/>
    </row>
    <row r="419" spans="1:12">
      <c r="A419" s="111"/>
      <c r="B419" s="112"/>
      <c r="C419" s="111"/>
      <c r="D419" s="113"/>
      <c r="E419" s="113"/>
      <c r="F419" s="113"/>
      <c r="G419" s="111"/>
      <c r="H419" s="111"/>
      <c r="I419" s="114"/>
      <c r="J419" s="113"/>
      <c r="K419" s="115"/>
      <c r="L419" s="114"/>
    </row>
    <row r="420" spans="1:12">
      <c r="A420" s="111"/>
      <c r="B420" s="112"/>
      <c r="C420" s="111"/>
      <c r="D420" s="113"/>
      <c r="E420" s="113"/>
      <c r="F420" s="113"/>
      <c r="G420" s="111"/>
      <c r="H420" s="111"/>
      <c r="I420" s="114"/>
      <c r="J420" s="113"/>
      <c r="K420" s="115"/>
      <c r="L420" s="114"/>
    </row>
    <row r="421" spans="1:12">
      <c r="A421" s="111"/>
      <c r="B421" s="112"/>
      <c r="C421" s="111"/>
      <c r="D421" s="113"/>
      <c r="E421" s="113"/>
      <c r="F421" s="113"/>
      <c r="G421" s="111"/>
      <c r="H421" s="111"/>
      <c r="I421" s="114"/>
      <c r="J421" s="113"/>
      <c r="K421" s="115"/>
      <c r="L421" s="114"/>
    </row>
    <row r="422" spans="1:12">
      <c r="A422" s="111"/>
      <c r="B422" s="112"/>
      <c r="C422" s="111"/>
      <c r="D422" s="113"/>
      <c r="E422" s="113"/>
      <c r="F422" s="113"/>
      <c r="G422" s="111"/>
      <c r="H422" s="111"/>
      <c r="I422" s="114"/>
      <c r="J422" s="113"/>
      <c r="K422" s="115"/>
      <c r="L422" s="114"/>
    </row>
    <row r="423" spans="1:12">
      <c r="A423" s="111"/>
      <c r="B423" s="112"/>
      <c r="C423" s="111"/>
      <c r="D423" s="113"/>
      <c r="E423" s="113"/>
      <c r="F423" s="113"/>
      <c r="G423" s="111"/>
      <c r="H423" s="111"/>
      <c r="I423" s="114"/>
      <c r="J423" s="113"/>
      <c r="K423" s="115"/>
      <c r="L423" s="114"/>
    </row>
    <row r="424" spans="1:12">
      <c r="A424" s="111"/>
      <c r="B424" s="112"/>
      <c r="C424" s="111"/>
      <c r="D424" s="113"/>
      <c r="E424" s="113"/>
      <c r="F424" s="113"/>
      <c r="G424" s="111"/>
      <c r="H424" s="111"/>
      <c r="I424" s="114"/>
      <c r="J424" s="113"/>
      <c r="K424" s="115"/>
      <c r="L424" s="114"/>
    </row>
    <row r="425" spans="1:12">
      <c r="A425" s="111"/>
      <c r="B425" s="112"/>
      <c r="C425" s="111"/>
      <c r="D425" s="113"/>
      <c r="E425" s="113"/>
      <c r="F425" s="113"/>
      <c r="G425" s="111"/>
      <c r="H425" s="111"/>
      <c r="I425" s="114"/>
      <c r="J425" s="113"/>
      <c r="K425" s="115"/>
      <c r="L425" s="114"/>
    </row>
    <row r="426" spans="1:12">
      <c r="A426" s="111"/>
      <c r="B426" s="112"/>
      <c r="C426" s="111"/>
      <c r="D426" s="113"/>
      <c r="E426" s="113"/>
      <c r="F426" s="113"/>
      <c r="G426" s="111"/>
      <c r="H426" s="111"/>
      <c r="I426" s="114"/>
      <c r="J426" s="113"/>
      <c r="K426" s="115"/>
      <c r="L426" s="114"/>
    </row>
    <row r="427" spans="1:12">
      <c r="A427" s="111"/>
      <c r="B427" s="112"/>
      <c r="C427" s="111"/>
      <c r="D427" s="113"/>
      <c r="E427" s="113"/>
      <c r="F427" s="113"/>
      <c r="G427" s="111"/>
      <c r="H427" s="111"/>
      <c r="I427" s="114"/>
      <c r="J427" s="113"/>
      <c r="K427" s="115"/>
      <c r="L427" s="114"/>
    </row>
    <row r="428" spans="1:12">
      <c r="A428" s="111"/>
      <c r="B428" s="112"/>
      <c r="C428" s="111"/>
      <c r="D428" s="113"/>
      <c r="E428" s="113"/>
      <c r="F428" s="113"/>
      <c r="G428" s="111"/>
      <c r="H428" s="111"/>
      <c r="I428" s="114"/>
      <c r="J428" s="113"/>
      <c r="K428" s="115"/>
      <c r="L428" s="114"/>
    </row>
    <row r="429" spans="1:12">
      <c r="A429" s="111"/>
      <c r="B429" s="112"/>
      <c r="C429" s="111"/>
      <c r="D429" s="113"/>
      <c r="E429" s="113"/>
      <c r="F429" s="113"/>
      <c r="G429" s="111"/>
      <c r="H429" s="111"/>
      <c r="I429" s="114"/>
      <c r="J429" s="113"/>
      <c r="K429" s="115"/>
      <c r="L429" s="114"/>
    </row>
    <row r="430" spans="1:12">
      <c r="A430" s="111"/>
      <c r="B430" s="112"/>
      <c r="C430" s="111"/>
      <c r="D430" s="113"/>
      <c r="E430" s="113"/>
      <c r="F430" s="113"/>
      <c r="G430" s="111"/>
      <c r="H430" s="111"/>
      <c r="I430" s="114"/>
      <c r="J430" s="113"/>
      <c r="K430" s="115"/>
      <c r="L430" s="114"/>
    </row>
    <row r="431" spans="1:12">
      <c r="A431" s="111"/>
      <c r="B431" s="112"/>
      <c r="C431" s="111"/>
      <c r="D431" s="113"/>
      <c r="E431" s="113"/>
      <c r="F431" s="113"/>
      <c r="G431" s="111"/>
      <c r="H431" s="111"/>
      <c r="I431" s="114"/>
      <c r="J431" s="113"/>
      <c r="K431" s="115"/>
      <c r="L431" s="114"/>
    </row>
    <row r="432" spans="1:12">
      <c r="A432" s="111"/>
      <c r="B432" s="112"/>
      <c r="C432" s="111"/>
      <c r="D432" s="113"/>
      <c r="E432" s="113"/>
      <c r="F432" s="113"/>
      <c r="G432" s="111"/>
      <c r="H432" s="111"/>
      <c r="I432" s="114"/>
      <c r="J432" s="113"/>
      <c r="K432" s="115"/>
      <c r="L432" s="114"/>
    </row>
    <row r="433" spans="1:12">
      <c r="A433" s="111"/>
      <c r="B433" s="112"/>
      <c r="C433" s="111"/>
      <c r="D433" s="113"/>
      <c r="E433" s="113"/>
      <c r="F433" s="113"/>
      <c r="G433" s="111"/>
      <c r="H433" s="111"/>
      <c r="I433" s="114"/>
      <c r="J433" s="113"/>
      <c r="K433" s="115"/>
      <c r="L433" s="114"/>
    </row>
    <row r="434" spans="1:12">
      <c r="A434" s="111"/>
      <c r="B434" s="112"/>
      <c r="C434" s="111"/>
      <c r="D434" s="113"/>
      <c r="E434" s="113"/>
      <c r="F434" s="113"/>
      <c r="G434" s="111"/>
      <c r="H434" s="111"/>
      <c r="I434" s="114"/>
      <c r="J434" s="113"/>
      <c r="K434" s="115"/>
      <c r="L434" s="114"/>
    </row>
    <row r="435" spans="1:12">
      <c r="A435" s="111"/>
      <c r="B435" s="112"/>
      <c r="C435" s="111"/>
      <c r="D435" s="113"/>
      <c r="E435" s="113"/>
      <c r="F435" s="113"/>
      <c r="G435" s="111"/>
      <c r="H435" s="111"/>
      <c r="I435" s="114"/>
      <c r="J435" s="113"/>
      <c r="K435" s="115"/>
      <c r="L435" s="114"/>
    </row>
    <row r="436" spans="1:12">
      <c r="A436" s="111"/>
      <c r="B436" s="112"/>
      <c r="C436" s="111"/>
      <c r="D436" s="113"/>
      <c r="E436" s="113"/>
      <c r="F436" s="113"/>
      <c r="G436" s="111"/>
      <c r="H436" s="111"/>
      <c r="I436" s="114"/>
      <c r="J436" s="113"/>
      <c r="K436" s="115"/>
      <c r="L436" s="114"/>
    </row>
    <row r="437" spans="1:12">
      <c r="A437" s="111"/>
      <c r="B437" s="112"/>
      <c r="C437" s="111"/>
      <c r="D437" s="113"/>
      <c r="E437" s="113"/>
      <c r="F437" s="113"/>
      <c r="G437" s="111"/>
      <c r="H437" s="111"/>
      <c r="I437" s="114"/>
      <c r="J437" s="113"/>
      <c r="K437" s="115"/>
      <c r="L437" s="114"/>
    </row>
    <row r="438" spans="1:12">
      <c r="A438" s="111"/>
      <c r="B438" s="112"/>
      <c r="C438" s="111"/>
      <c r="D438" s="113"/>
      <c r="E438" s="113"/>
      <c r="F438" s="113"/>
      <c r="G438" s="111"/>
      <c r="H438" s="111"/>
      <c r="I438" s="114"/>
      <c r="J438" s="113"/>
      <c r="K438" s="115"/>
      <c r="L438" s="114"/>
    </row>
    <row r="439" spans="1:12">
      <c r="A439" s="111"/>
      <c r="B439" s="112"/>
      <c r="C439" s="111"/>
      <c r="D439" s="113"/>
      <c r="E439" s="113"/>
      <c r="F439" s="113"/>
      <c r="G439" s="111"/>
      <c r="H439" s="111"/>
      <c r="I439" s="114"/>
      <c r="J439" s="113"/>
      <c r="K439" s="115"/>
      <c r="L439" s="114"/>
    </row>
    <row r="440" spans="1:12">
      <c r="A440" s="111"/>
      <c r="B440" s="112"/>
      <c r="C440" s="111"/>
      <c r="D440" s="113"/>
      <c r="E440" s="113"/>
      <c r="F440" s="113"/>
      <c r="G440" s="111"/>
      <c r="H440" s="111"/>
      <c r="I440" s="114"/>
      <c r="J440" s="113"/>
      <c r="K440" s="115"/>
      <c r="L440" s="114"/>
    </row>
    <row r="441" spans="1:12">
      <c r="A441" s="111"/>
      <c r="B441" s="112"/>
      <c r="C441" s="111"/>
      <c r="D441" s="113"/>
      <c r="E441" s="113"/>
      <c r="F441" s="113"/>
      <c r="G441" s="111"/>
      <c r="H441" s="111"/>
      <c r="I441" s="114"/>
      <c r="J441" s="113"/>
      <c r="K441" s="115"/>
      <c r="L441" s="114"/>
    </row>
    <row r="442" spans="1:12">
      <c r="A442" s="111"/>
      <c r="B442" s="112"/>
      <c r="C442" s="111"/>
      <c r="D442" s="113"/>
      <c r="E442" s="113"/>
      <c r="F442" s="113"/>
      <c r="G442" s="111"/>
      <c r="H442" s="111"/>
      <c r="I442" s="114"/>
      <c r="J442" s="113"/>
      <c r="K442" s="115"/>
      <c r="L442" s="114"/>
    </row>
    <row r="443" spans="1:12">
      <c r="A443" s="111"/>
      <c r="B443" s="112"/>
      <c r="C443" s="111"/>
      <c r="D443" s="113"/>
      <c r="E443" s="113"/>
      <c r="F443" s="113"/>
      <c r="G443" s="111"/>
      <c r="H443" s="111"/>
      <c r="I443" s="114"/>
      <c r="J443" s="113"/>
      <c r="K443" s="115"/>
      <c r="L443" s="114"/>
    </row>
    <row r="444" spans="1:12">
      <c r="A444" s="111"/>
      <c r="B444" s="112"/>
      <c r="C444" s="111"/>
      <c r="D444" s="113"/>
      <c r="E444" s="113"/>
      <c r="F444" s="113"/>
      <c r="G444" s="111"/>
      <c r="H444" s="111"/>
      <c r="I444" s="114"/>
      <c r="J444" s="113"/>
      <c r="K444" s="115"/>
      <c r="L444" s="114"/>
    </row>
    <row r="445" spans="1:12">
      <c r="A445" s="111"/>
      <c r="B445" s="112"/>
      <c r="C445" s="111"/>
      <c r="D445" s="113"/>
      <c r="E445" s="113"/>
      <c r="F445" s="113"/>
      <c r="G445" s="111"/>
      <c r="H445" s="111"/>
      <c r="I445" s="114"/>
      <c r="J445" s="113"/>
      <c r="K445" s="115"/>
      <c r="L445" s="114"/>
    </row>
    <row r="446" spans="1:12">
      <c r="A446" s="111"/>
      <c r="B446" s="112"/>
      <c r="C446" s="111"/>
      <c r="D446" s="113"/>
      <c r="E446" s="113"/>
      <c r="F446" s="113"/>
      <c r="G446" s="111"/>
      <c r="H446" s="111"/>
      <c r="I446" s="114"/>
      <c r="J446" s="113"/>
      <c r="K446" s="115"/>
      <c r="L446" s="114"/>
    </row>
    <row r="447" spans="1:12">
      <c r="A447" s="111"/>
      <c r="B447" s="112"/>
      <c r="C447" s="111"/>
      <c r="D447" s="113"/>
      <c r="E447" s="113"/>
      <c r="F447" s="113"/>
      <c r="G447" s="111"/>
      <c r="H447" s="111"/>
      <c r="I447" s="114"/>
      <c r="J447" s="113"/>
      <c r="K447" s="115"/>
      <c r="L447" s="114"/>
    </row>
    <row r="448" spans="1:12">
      <c r="A448" s="111"/>
      <c r="B448" s="112"/>
      <c r="C448" s="111"/>
      <c r="D448" s="113"/>
      <c r="E448" s="113"/>
      <c r="F448" s="113"/>
      <c r="G448" s="111"/>
      <c r="H448" s="111"/>
      <c r="I448" s="114"/>
      <c r="J448" s="113"/>
      <c r="K448" s="115"/>
      <c r="L448" s="114"/>
    </row>
    <row r="449" spans="1:12">
      <c r="A449" s="111"/>
      <c r="B449" s="112"/>
      <c r="C449" s="111"/>
      <c r="D449" s="113"/>
      <c r="E449" s="113"/>
      <c r="F449" s="113"/>
      <c r="G449" s="111"/>
      <c r="H449" s="111"/>
      <c r="I449" s="114"/>
      <c r="J449" s="113"/>
      <c r="K449" s="115"/>
      <c r="L449" s="114"/>
    </row>
    <row r="450" spans="1:12">
      <c r="A450" s="111"/>
      <c r="B450" s="112"/>
      <c r="C450" s="111"/>
      <c r="D450" s="113"/>
      <c r="E450" s="113"/>
      <c r="F450" s="113"/>
      <c r="G450" s="111"/>
      <c r="H450" s="111"/>
      <c r="I450" s="114"/>
      <c r="J450" s="113"/>
      <c r="K450" s="115"/>
      <c r="L450" s="114"/>
    </row>
    <row r="451" spans="1:12">
      <c r="A451" s="111"/>
      <c r="B451" s="112"/>
      <c r="C451" s="111"/>
      <c r="D451" s="113"/>
      <c r="E451" s="113"/>
      <c r="F451" s="113"/>
      <c r="G451" s="111"/>
      <c r="H451" s="111"/>
      <c r="I451" s="114"/>
      <c r="J451" s="113"/>
      <c r="K451" s="115"/>
      <c r="L451" s="114"/>
    </row>
    <row r="452" spans="1:12">
      <c r="A452" s="111"/>
      <c r="B452" s="112"/>
      <c r="C452" s="111"/>
      <c r="D452" s="113"/>
      <c r="E452" s="113"/>
      <c r="F452" s="113"/>
      <c r="G452" s="111"/>
      <c r="H452" s="111"/>
      <c r="I452" s="114"/>
      <c r="J452" s="113"/>
      <c r="K452" s="115"/>
      <c r="L452" s="114"/>
    </row>
    <row r="453" spans="1:12">
      <c r="A453" s="111"/>
      <c r="B453" s="112"/>
      <c r="C453" s="111"/>
      <c r="D453" s="113"/>
      <c r="E453" s="113"/>
      <c r="F453" s="113"/>
      <c r="G453" s="111"/>
      <c r="H453" s="111"/>
      <c r="I453" s="114"/>
      <c r="J453" s="113"/>
      <c r="K453" s="115"/>
      <c r="L453" s="114"/>
    </row>
    <row r="454" spans="1:12">
      <c r="A454" s="111"/>
      <c r="B454" s="112"/>
      <c r="C454" s="111"/>
      <c r="D454" s="113"/>
      <c r="E454" s="113"/>
      <c r="F454" s="113"/>
      <c r="G454" s="111"/>
      <c r="H454" s="111"/>
      <c r="I454" s="114"/>
      <c r="J454" s="113"/>
      <c r="K454" s="115"/>
      <c r="L454" s="114"/>
    </row>
    <row r="455" spans="1:12">
      <c r="A455" s="111"/>
      <c r="B455" s="112"/>
      <c r="C455" s="111"/>
      <c r="D455" s="113"/>
      <c r="E455" s="113"/>
      <c r="F455" s="113"/>
      <c r="G455" s="111"/>
      <c r="H455" s="111"/>
      <c r="I455" s="114"/>
      <c r="J455" s="113"/>
      <c r="K455" s="115"/>
      <c r="L455" s="114"/>
    </row>
    <row r="456" spans="1:12">
      <c r="A456" s="111"/>
      <c r="B456" s="112"/>
      <c r="C456" s="111"/>
      <c r="D456" s="113"/>
      <c r="E456" s="113"/>
      <c r="F456" s="113"/>
      <c r="G456" s="111"/>
      <c r="H456" s="111"/>
      <c r="I456" s="114"/>
      <c r="J456" s="113"/>
      <c r="K456" s="115"/>
      <c r="L456" s="114"/>
    </row>
    <row r="457" spans="1:12">
      <c r="A457" s="111"/>
      <c r="B457" s="112"/>
      <c r="C457" s="111"/>
      <c r="D457" s="113"/>
      <c r="E457" s="113"/>
      <c r="F457" s="113"/>
      <c r="G457" s="111"/>
      <c r="H457" s="111"/>
      <c r="I457" s="114"/>
      <c r="J457" s="113"/>
      <c r="K457" s="115"/>
      <c r="L457" s="114"/>
    </row>
    <row r="458" spans="1:12">
      <c r="A458" s="111"/>
      <c r="B458" s="112"/>
      <c r="C458" s="111"/>
      <c r="D458" s="113"/>
      <c r="E458" s="113"/>
      <c r="F458" s="113"/>
      <c r="G458" s="111"/>
      <c r="H458" s="111"/>
      <c r="I458" s="114"/>
      <c r="J458" s="113"/>
      <c r="K458" s="115"/>
      <c r="L458" s="114"/>
    </row>
    <row r="459" spans="1:12">
      <c r="A459" s="111"/>
      <c r="B459" s="112"/>
      <c r="C459" s="111"/>
      <c r="D459" s="113"/>
      <c r="E459" s="113"/>
      <c r="F459" s="113"/>
      <c r="G459" s="111"/>
      <c r="H459" s="111"/>
      <c r="I459" s="114"/>
      <c r="J459" s="113"/>
      <c r="K459" s="115"/>
      <c r="L459" s="114"/>
    </row>
    <row r="460" spans="1:12">
      <c r="A460" s="111"/>
      <c r="B460" s="112"/>
      <c r="C460" s="111"/>
      <c r="D460" s="113"/>
      <c r="E460" s="113"/>
      <c r="F460" s="113"/>
      <c r="G460" s="111"/>
      <c r="H460" s="111"/>
      <c r="I460" s="114"/>
      <c r="J460" s="113"/>
      <c r="K460" s="115"/>
      <c r="L460" s="114"/>
    </row>
    <row r="461" spans="1:12">
      <c r="A461" s="111"/>
      <c r="B461" s="112"/>
      <c r="C461" s="111"/>
      <c r="D461" s="113"/>
      <c r="E461" s="113"/>
      <c r="F461" s="113"/>
      <c r="G461" s="111"/>
      <c r="H461" s="111"/>
      <c r="I461" s="114"/>
      <c r="J461" s="113"/>
      <c r="K461" s="115"/>
      <c r="L461" s="114"/>
    </row>
    <row r="462" spans="1:12">
      <c r="A462" s="111"/>
      <c r="B462" s="112"/>
      <c r="C462" s="111"/>
      <c r="D462" s="113"/>
      <c r="E462" s="113"/>
      <c r="F462" s="113"/>
      <c r="G462" s="111"/>
      <c r="H462" s="111"/>
      <c r="I462" s="114"/>
      <c r="J462" s="113"/>
      <c r="K462" s="115"/>
      <c r="L462" s="114"/>
    </row>
    <row r="463" spans="1:12">
      <c r="A463" s="111"/>
      <c r="B463" s="112"/>
      <c r="C463" s="111"/>
      <c r="D463" s="113"/>
      <c r="E463" s="113"/>
      <c r="F463" s="113"/>
      <c r="G463" s="111"/>
      <c r="H463" s="111"/>
      <c r="I463" s="114"/>
      <c r="J463" s="113"/>
      <c r="K463" s="115"/>
      <c r="L463" s="114"/>
    </row>
    <row r="464" spans="1:12">
      <c r="A464" s="111"/>
      <c r="B464" s="112"/>
      <c r="C464" s="111"/>
      <c r="D464" s="113"/>
      <c r="E464" s="113"/>
      <c r="F464" s="113"/>
      <c r="G464" s="111"/>
      <c r="H464" s="111"/>
      <c r="I464" s="114"/>
      <c r="J464" s="113"/>
      <c r="K464" s="115"/>
      <c r="L464" s="114"/>
    </row>
    <row r="465" spans="1:12">
      <c r="A465" s="111"/>
      <c r="B465" s="112"/>
      <c r="C465" s="111"/>
      <c r="D465" s="113"/>
      <c r="E465" s="113"/>
      <c r="F465" s="113"/>
      <c r="G465" s="111"/>
      <c r="H465" s="111"/>
      <c r="I465" s="114"/>
      <c r="J465" s="113"/>
      <c r="K465" s="115"/>
      <c r="L465" s="114"/>
    </row>
    <row r="466" spans="1:12">
      <c r="A466" s="111"/>
      <c r="B466" s="112"/>
      <c r="C466" s="111"/>
      <c r="D466" s="113"/>
      <c r="E466" s="113"/>
      <c r="F466" s="113"/>
      <c r="G466" s="111"/>
      <c r="H466" s="111"/>
      <c r="I466" s="114"/>
      <c r="J466" s="113"/>
      <c r="K466" s="115"/>
      <c r="L466" s="114"/>
    </row>
    <row r="467" spans="1:12">
      <c r="A467" s="111"/>
      <c r="B467" s="112"/>
      <c r="C467" s="111"/>
      <c r="D467" s="113"/>
      <c r="E467" s="113"/>
      <c r="F467" s="113"/>
      <c r="G467" s="111"/>
      <c r="H467" s="111"/>
      <c r="I467" s="114"/>
      <c r="J467" s="113"/>
      <c r="K467" s="115"/>
      <c r="L467" s="114"/>
    </row>
    <row r="468" spans="1:12">
      <c r="A468" s="111"/>
      <c r="B468" s="112"/>
      <c r="C468" s="111"/>
      <c r="D468" s="113"/>
      <c r="E468" s="113"/>
      <c r="F468" s="113"/>
      <c r="G468" s="111"/>
      <c r="H468" s="111"/>
      <c r="I468" s="114"/>
      <c r="J468" s="113"/>
      <c r="K468" s="115"/>
      <c r="L468" s="114"/>
    </row>
    <row r="469" spans="1:12">
      <c r="A469" s="111"/>
      <c r="B469" s="112"/>
      <c r="C469" s="111"/>
      <c r="D469" s="113"/>
      <c r="E469" s="113"/>
      <c r="F469" s="113"/>
      <c r="G469" s="111"/>
      <c r="H469" s="111"/>
      <c r="I469" s="114"/>
      <c r="J469" s="113"/>
      <c r="K469" s="115"/>
      <c r="L469" s="114"/>
    </row>
    <row r="470" spans="1:12">
      <c r="H470" s="111"/>
      <c r="I470" s="114"/>
      <c r="J470" s="113"/>
      <c r="K470" s="115"/>
      <c r="L470" s="114"/>
    </row>
    <row r="471" spans="1:12" ht="10.5" customHeight="1">
      <c r="H471" s="111"/>
      <c r="I471" s="114"/>
      <c r="J471" s="113"/>
      <c r="K471" s="115"/>
      <c r="L471" s="114"/>
    </row>
    <row r="472" spans="1:12">
      <c r="H472" s="111"/>
      <c r="I472" s="114"/>
      <c r="J472" s="113"/>
      <c r="K472" s="115"/>
      <c r="L472" s="114"/>
    </row>
    <row r="473" spans="1:12">
      <c r="H473" s="111"/>
      <c r="I473" s="114"/>
      <c r="J473" s="113"/>
      <c r="K473" s="115"/>
      <c r="L473" s="114"/>
    </row>
    <row r="474" spans="1:12">
      <c r="H474" s="111"/>
      <c r="I474" s="114"/>
      <c r="J474" s="113"/>
      <c r="K474" s="115"/>
      <c r="L474" s="114"/>
    </row>
    <row r="475" spans="1:12">
      <c r="H475" s="111"/>
      <c r="I475" s="114"/>
      <c r="J475" s="113"/>
      <c r="K475" s="115"/>
      <c r="L475" s="114"/>
    </row>
    <row r="476" spans="1:12">
      <c r="H476" s="111"/>
      <c r="I476" s="114"/>
      <c r="J476" s="113"/>
      <c r="K476" s="115"/>
      <c r="L476" s="114"/>
    </row>
    <row r="477" spans="1:12">
      <c r="H477" s="111"/>
      <c r="I477" s="114"/>
      <c r="J477" s="113"/>
      <c r="K477" s="115"/>
      <c r="L477" s="114"/>
    </row>
    <row r="478" spans="1:12">
      <c r="H478" s="111"/>
      <c r="I478" s="114"/>
      <c r="J478" s="113"/>
      <c r="K478" s="115"/>
      <c r="L478" s="114"/>
    </row>
    <row r="479" spans="1:12">
      <c r="H479" s="111"/>
      <c r="I479" s="114"/>
      <c r="J479" s="113"/>
      <c r="K479" s="115"/>
      <c r="L479" s="114"/>
    </row>
    <row r="480" spans="1:12">
      <c r="H480" s="111"/>
      <c r="I480" s="114"/>
      <c r="J480" s="113"/>
      <c r="K480" s="115"/>
      <c r="L480" s="114"/>
    </row>
    <row r="481" spans="2:12">
      <c r="H481" s="111"/>
      <c r="I481" s="114"/>
      <c r="J481" s="113"/>
      <c r="K481" s="115"/>
      <c r="L481" s="114"/>
    </row>
    <row r="482" spans="2:12">
      <c r="H482" s="111"/>
      <c r="I482" s="114"/>
      <c r="J482" s="113"/>
      <c r="K482" s="115"/>
      <c r="L482" s="114"/>
    </row>
    <row r="486" spans="2:12">
      <c r="B486" s="190"/>
    </row>
  </sheetData>
  <sheetProtection selectLockedCells="1" selectUnlockedCells="1"/>
  <mergeCells count="2">
    <mergeCell ref="B2:H2"/>
    <mergeCell ref="B3:G3"/>
  </mergeCell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-0.249977111117893"/>
  </sheetPr>
  <dimension ref="A1:D661"/>
  <sheetViews>
    <sheetView workbookViewId="0">
      <selection activeCell="G5" sqref="G5"/>
    </sheetView>
  </sheetViews>
  <sheetFormatPr defaultRowHeight="15"/>
  <cols>
    <col min="1" max="1" width="19.42578125" customWidth="1"/>
    <col min="2" max="2" width="17" style="157" bestFit="1" customWidth="1"/>
  </cols>
  <sheetData>
    <row r="1" spans="1:4" s="157" customFormat="1">
      <c r="A1" s="167" t="s">
        <v>270</v>
      </c>
      <c r="B1" s="169" t="s">
        <v>271</v>
      </c>
    </row>
    <row r="2" spans="1:4" s="157" customFormat="1"/>
    <row r="3" spans="1:4">
      <c r="A3" s="157" t="s">
        <v>0</v>
      </c>
      <c r="B3" s="168" t="str">
        <f>Master!E3</f>
        <v>Lancaster</v>
      </c>
      <c r="C3" t="str">
        <f>IF(COUNTIF(A:A,B3),"OK","Missing")</f>
        <v>OK</v>
      </c>
      <c r="D3" t="str">
        <f>IF(C3="Missing",B3,"OK")</f>
        <v>OK</v>
      </c>
    </row>
    <row r="4" spans="1:4">
      <c r="A4" s="157" t="s">
        <v>77</v>
      </c>
      <c r="B4" s="168" t="str">
        <f>Master!E4</f>
        <v>Harrisburg</v>
      </c>
      <c r="C4" s="157" t="str">
        <f t="shared" ref="C4:C67" si="0">IF(COUNTIF(A:A,B4),"OK","Missing")</f>
        <v>OK</v>
      </c>
      <c r="D4" s="157" t="str">
        <f t="shared" ref="D4:D67" si="1">IF(C4="Missing",B4,"OK")</f>
        <v>OK</v>
      </c>
    </row>
    <row r="5" spans="1:4">
      <c r="A5" s="157" t="s">
        <v>114</v>
      </c>
      <c r="B5" s="168" t="str">
        <f>Master!E5</f>
        <v>Erie</v>
      </c>
      <c r="C5" s="157" t="str">
        <f t="shared" si="0"/>
        <v>OK</v>
      </c>
      <c r="D5" s="157" t="str">
        <f t="shared" si="1"/>
        <v>OK</v>
      </c>
    </row>
    <row r="6" spans="1:4">
      <c r="A6" s="157" t="s">
        <v>78</v>
      </c>
      <c r="B6" s="168" t="str">
        <f>Master!E6</f>
        <v>Philadelphia</v>
      </c>
      <c r="C6" s="157" t="str">
        <f t="shared" si="0"/>
        <v>OK</v>
      </c>
      <c r="D6" s="157" t="str">
        <f t="shared" si="1"/>
        <v>OK</v>
      </c>
    </row>
    <row r="7" spans="1:4">
      <c r="A7" s="157" t="s">
        <v>74</v>
      </c>
      <c r="B7" s="168">
        <f>Master!E7</f>
        <v>0</v>
      </c>
      <c r="C7" s="157" t="str">
        <f t="shared" si="0"/>
        <v>OK</v>
      </c>
      <c r="D7" s="157" t="str">
        <f t="shared" si="1"/>
        <v>OK</v>
      </c>
    </row>
    <row r="8" spans="1:4">
      <c r="A8" s="157" t="s">
        <v>116</v>
      </c>
      <c r="B8" s="168">
        <f>Master!E8</f>
        <v>0</v>
      </c>
      <c r="C8" s="157" t="str">
        <f>IF(COUNTIF(A:A,B8),"OK","Missing")</f>
        <v>OK</v>
      </c>
      <c r="D8" s="157" t="str">
        <f>IF(C8="Missing",B8,"OK")</f>
        <v>OK</v>
      </c>
    </row>
    <row r="9" spans="1:4">
      <c r="A9" s="157" t="s">
        <v>98</v>
      </c>
      <c r="B9" s="168">
        <f>Master!E9</f>
        <v>0</v>
      </c>
      <c r="C9" s="157" t="str">
        <f t="shared" si="0"/>
        <v>OK</v>
      </c>
      <c r="D9" s="157" t="str">
        <f t="shared" si="1"/>
        <v>OK</v>
      </c>
    </row>
    <row r="10" spans="1:4">
      <c r="A10" s="157" t="s">
        <v>119</v>
      </c>
      <c r="B10" s="168">
        <f>Master!E10</f>
        <v>0</v>
      </c>
      <c r="C10" s="157" t="str">
        <f>IF(COUNTIF(A:A,B10),"OK","Missing")</f>
        <v>OK</v>
      </c>
      <c r="D10" s="157" t="str">
        <f>IF(C10="Missing",B10,"OK")</f>
        <v>OK</v>
      </c>
    </row>
    <row r="11" spans="1:4">
      <c r="A11" s="157" t="s">
        <v>110</v>
      </c>
      <c r="B11" s="168">
        <f>Master!E11</f>
        <v>0</v>
      </c>
      <c r="C11" s="157" t="str">
        <f t="shared" si="0"/>
        <v>OK</v>
      </c>
      <c r="D11" s="157" t="str">
        <f t="shared" si="1"/>
        <v>OK</v>
      </c>
    </row>
    <row r="12" spans="1:4">
      <c r="A12" s="157" t="s">
        <v>63</v>
      </c>
      <c r="B12" s="168">
        <f>Master!E12</f>
        <v>0</v>
      </c>
      <c r="C12" s="157" t="str">
        <f t="shared" si="0"/>
        <v>OK</v>
      </c>
      <c r="D12" s="157" t="str">
        <f t="shared" si="1"/>
        <v>OK</v>
      </c>
    </row>
    <row r="13" spans="1:4">
      <c r="A13" s="157" t="s">
        <v>111</v>
      </c>
      <c r="B13" s="168">
        <f>Master!E13</f>
        <v>0</v>
      </c>
      <c r="C13" s="157" t="str">
        <f t="shared" si="0"/>
        <v>OK</v>
      </c>
      <c r="D13" s="157" t="str">
        <f t="shared" si="1"/>
        <v>OK</v>
      </c>
    </row>
    <row r="14" spans="1:4">
      <c r="A14" s="157" t="s">
        <v>2</v>
      </c>
      <c r="B14" s="168">
        <f>Master!E14</f>
        <v>0</v>
      </c>
      <c r="C14" s="157" t="str">
        <f t="shared" si="0"/>
        <v>OK</v>
      </c>
      <c r="D14" s="157" t="str">
        <f t="shared" si="1"/>
        <v>OK</v>
      </c>
    </row>
    <row r="15" spans="1:4">
      <c r="A15" s="157" t="s">
        <v>106</v>
      </c>
      <c r="B15" s="168">
        <f>Master!E15</f>
        <v>0</v>
      </c>
      <c r="C15" s="157" t="str">
        <f t="shared" si="0"/>
        <v>OK</v>
      </c>
      <c r="D15" s="157" t="str">
        <f>IF(C15="Missing",B15,"OK")</f>
        <v>OK</v>
      </c>
    </row>
    <row r="16" spans="1:4">
      <c r="A16" s="157" t="s">
        <v>64</v>
      </c>
      <c r="B16" s="168">
        <f>Master!E16</f>
        <v>0</v>
      </c>
      <c r="C16" s="157" t="str">
        <f t="shared" si="0"/>
        <v>OK</v>
      </c>
      <c r="D16" s="157" t="str">
        <f t="shared" si="1"/>
        <v>OK</v>
      </c>
    </row>
    <row r="17" spans="1:4">
      <c r="A17" s="157" t="s">
        <v>44</v>
      </c>
      <c r="B17" s="168">
        <f>Master!E17</f>
        <v>0</v>
      </c>
      <c r="C17" s="157" t="str">
        <f t="shared" si="0"/>
        <v>OK</v>
      </c>
      <c r="D17" s="157" t="str">
        <f t="shared" si="1"/>
        <v>OK</v>
      </c>
    </row>
    <row r="18" spans="1:4">
      <c r="A18" s="157" t="s">
        <v>62</v>
      </c>
      <c r="B18" s="168">
        <f>Master!E18</f>
        <v>0</v>
      </c>
      <c r="C18" s="157" t="str">
        <f t="shared" si="0"/>
        <v>OK</v>
      </c>
      <c r="D18" s="157" t="str">
        <f t="shared" si="1"/>
        <v>OK</v>
      </c>
    </row>
    <row r="19" spans="1:4">
      <c r="A19" s="157" t="s">
        <v>79</v>
      </c>
      <c r="B19" s="168">
        <f>Master!E19</f>
        <v>0</v>
      </c>
      <c r="C19" s="157" t="str">
        <f t="shared" si="0"/>
        <v>OK</v>
      </c>
      <c r="D19" s="157" t="str">
        <f t="shared" si="1"/>
        <v>OK</v>
      </c>
    </row>
    <row r="20" spans="1:4">
      <c r="A20" s="157" t="s">
        <v>113</v>
      </c>
      <c r="B20" s="168">
        <f>Master!E20</f>
        <v>0</v>
      </c>
      <c r="C20" s="157" t="str">
        <f t="shared" si="0"/>
        <v>OK</v>
      </c>
      <c r="D20" s="157" t="str">
        <f t="shared" si="1"/>
        <v>OK</v>
      </c>
    </row>
    <row r="21" spans="1:4">
      <c r="A21" s="157" t="s">
        <v>80</v>
      </c>
      <c r="B21" s="168">
        <f>Master!E21</f>
        <v>0</v>
      </c>
      <c r="C21" s="157" t="str">
        <f t="shared" si="0"/>
        <v>OK</v>
      </c>
      <c r="D21" s="157" t="str">
        <f t="shared" si="1"/>
        <v>OK</v>
      </c>
    </row>
    <row r="22" spans="1:4">
      <c r="A22" s="157" t="s">
        <v>75</v>
      </c>
      <c r="B22" s="168">
        <f>Master!E22</f>
        <v>0</v>
      </c>
      <c r="C22" s="157" t="str">
        <f t="shared" si="0"/>
        <v>OK</v>
      </c>
      <c r="D22" s="157" t="str">
        <f t="shared" si="1"/>
        <v>OK</v>
      </c>
    </row>
    <row r="23" spans="1:4">
      <c r="A23" s="157" t="s">
        <v>756</v>
      </c>
      <c r="B23" s="168">
        <f>Master!E23</f>
        <v>0</v>
      </c>
      <c r="C23" s="157" t="str">
        <f t="shared" si="0"/>
        <v>OK</v>
      </c>
      <c r="D23" s="157" t="str">
        <f t="shared" si="1"/>
        <v>OK</v>
      </c>
    </row>
    <row r="24" spans="1:4">
      <c r="A24" s="157" t="s">
        <v>81</v>
      </c>
      <c r="B24" s="168">
        <f>Master!E24</f>
        <v>0</v>
      </c>
      <c r="C24" s="157" t="str">
        <f t="shared" si="0"/>
        <v>OK</v>
      </c>
      <c r="D24" s="157" t="str">
        <f t="shared" si="1"/>
        <v>OK</v>
      </c>
    </row>
    <row r="25" spans="1:4">
      <c r="A25" s="157" t="s">
        <v>94</v>
      </c>
      <c r="B25" s="168">
        <f>Master!E25</f>
        <v>0</v>
      </c>
      <c r="C25" s="157" t="str">
        <f t="shared" si="0"/>
        <v>OK</v>
      </c>
      <c r="D25" s="157" t="str">
        <f t="shared" si="1"/>
        <v>OK</v>
      </c>
    </row>
    <row r="26" spans="1:4">
      <c r="A26" s="157" t="s">
        <v>747</v>
      </c>
      <c r="B26" s="168">
        <f>Master!E26</f>
        <v>0</v>
      </c>
      <c r="C26" s="157" t="str">
        <f t="shared" si="0"/>
        <v>OK</v>
      </c>
      <c r="D26" s="157" t="str">
        <f t="shared" si="1"/>
        <v>OK</v>
      </c>
    </row>
    <row r="27" spans="1:4">
      <c r="A27" s="157" t="s">
        <v>96</v>
      </c>
      <c r="B27" s="168">
        <f>Master!E27</f>
        <v>0</v>
      </c>
      <c r="C27" s="157" t="str">
        <f t="shared" si="0"/>
        <v>OK</v>
      </c>
      <c r="D27" s="157" t="str">
        <f t="shared" si="1"/>
        <v>OK</v>
      </c>
    </row>
    <row r="28" spans="1:4">
      <c r="A28" s="157" t="s">
        <v>107</v>
      </c>
      <c r="B28" s="168">
        <f>Master!E28</f>
        <v>0</v>
      </c>
      <c r="C28" s="157" t="str">
        <f t="shared" si="0"/>
        <v>OK</v>
      </c>
      <c r="D28" s="157" t="str">
        <f>IF(C28="Missing",B28,"OK")</f>
        <v>OK</v>
      </c>
    </row>
    <row r="29" spans="1:4">
      <c r="A29" s="157" t="s">
        <v>65</v>
      </c>
      <c r="B29" s="168">
        <f>Master!E29</f>
        <v>0</v>
      </c>
      <c r="C29" s="157" t="str">
        <f t="shared" si="0"/>
        <v>OK</v>
      </c>
      <c r="D29" s="157" t="str">
        <f t="shared" si="1"/>
        <v>OK</v>
      </c>
    </row>
    <row r="30" spans="1:4">
      <c r="A30" s="157" t="s">
        <v>105</v>
      </c>
      <c r="B30" s="168">
        <f>Master!E30</f>
        <v>0</v>
      </c>
      <c r="C30" s="157" t="str">
        <f t="shared" si="0"/>
        <v>OK</v>
      </c>
      <c r="D30" s="157" t="str">
        <f t="shared" si="1"/>
        <v>OK</v>
      </c>
    </row>
    <row r="31" spans="1:4">
      <c r="A31" s="157" t="s">
        <v>108</v>
      </c>
      <c r="B31" s="168">
        <f>Master!E31</f>
        <v>0</v>
      </c>
      <c r="C31" s="157" t="str">
        <f t="shared" si="0"/>
        <v>OK</v>
      </c>
      <c r="D31" s="157" t="str">
        <f t="shared" si="1"/>
        <v>OK</v>
      </c>
    </row>
    <row r="32" spans="1:4">
      <c r="A32" s="157" t="s">
        <v>73</v>
      </c>
      <c r="B32" s="168">
        <f>Master!E32</f>
        <v>0</v>
      </c>
      <c r="C32" s="157" t="str">
        <f t="shared" si="0"/>
        <v>OK</v>
      </c>
      <c r="D32" s="157" t="str">
        <f t="shared" si="1"/>
        <v>OK</v>
      </c>
    </row>
    <row r="33" spans="1:4">
      <c r="A33" s="157" t="s">
        <v>4</v>
      </c>
      <c r="B33" s="168">
        <f>Master!E33</f>
        <v>0</v>
      </c>
      <c r="C33" s="157" t="str">
        <f t="shared" si="0"/>
        <v>OK</v>
      </c>
      <c r="D33" s="157" t="str">
        <f t="shared" si="1"/>
        <v>OK</v>
      </c>
    </row>
    <row r="34" spans="1:4">
      <c r="A34" s="157" t="s">
        <v>807</v>
      </c>
      <c r="B34" s="168">
        <f>Master!E34</f>
        <v>0</v>
      </c>
      <c r="C34" s="157" t="str">
        <f t="shared" si="0"/>
        <v>OK</v>
      </c>
      <c r="D34" s="157" t="str">
        <f t="shared" si="1"/>
        <v>OK</v>
      </c>
    </row>
    <row r="35" spans="1:4">
      <c r="A35" s="157" t="s">
        <v>117</v>
      </c>
      <c r="B35" s="168">
        <f>Master!E35</f>
        <v>0</v>
      </c>
      <c r="C35" s="157" t="str">
        <f t="shared" si="0"/>
        <v>OK</v>
      </c>
      <c r="D35" s="157" t="str">
        <f t="shared" si="1"/>
        <v>OK</v>
      </c>
    </row>
    <row r="36" spans="1:4">
      <c r="A36" s="157" t="s">
        <v>752</v>
      </c>
      <c r="B36" s="168">
        <f>Master!E36</f>
        <v>0</v>
      </c>
      <c r="C36" s="157" t="str">
        <f t="shared" si="0"/>
        <v>OK</v>
      </c>
      <c r="D36" s="157" t="str">
        <f t="shared" si="1"/>
        <v>OK</v>
      </c>
    </row>
    <row r="37" spans="1:4">
      <c r="A37" s="157" t="s">
        <v>102</v>
      </c>
      <c r="B37" s="168">
        <f>Master!E37</f>
        <v>0</v>
      </c>
      <c r="C37" s="157" t="str">
        <f t="shared" si="0"/>
        <v>OK</v>
      </c>
      <c r="D37" s="157" t="str">
        <f t="shared" si="1"/>
        <v>OK</v>
      </c>
    </row>
    <row r="38" spans="1:4">
      <c r="A38" s="157" t="s">
        <v>262</v>
      </c>
      <c r="B38" s="168">
        <f>Master!E38</f>
        <v>0</v>
      </c>
      <c r="C38" s="157" t="str">
        <f t="shared" si="0"/>
        <v>OK</v>
      </c>
      <c r="D38" s="157" t="str">
        <f t="shared" si="1"/>
        <v>OK</v>
      </c>
    </row>
    <row r="39" spans="1:4">
      <c r="A39" s="157" t="s">
        <v>66</v>
      </c>
      <c r="B39" s="168">
        <f>Master!E39</f>
        <v>0</v>
      </c>
      <c r="C39" s="157" t="str">
        <f t="shared" si="0"/>
        <v>OK</v>
      </c>
      <c r="D39" s="157" t="str">
        <f t="shared" si="1"/>
        <v>OK</v>
      </c>
    </row>
    <row r="40" spans="1:4">
      <c r="A40" s="157" t="s">
        <v>89</v>
      </c>
      <c r="B40" s="168">
        <f>Master!E40</f>
        <v>0</v>
      </c>
      <c r="C40" s="157" t="str">
        <f t="shared" si="0"/>
        <v>OK</v>
      </c>
      <c r="D40" s="157" t="str">
        <f t="shared" si="1"/>
        <v>OK</v>
      </c>
    </row>
    <row r="41" spans="1:4">
      <c r="A41" s="157" t="s">
        <v>748</v>
      </c>
      <c r="B41" s="168">
        <f>Master!E41</f>
        <v>0</v>
      </c>
      <c r="C41" s="157" t="str">
        <f t="shared" si="0"/>
        <v>OK</v>
      </c>
      <c r="D41" s="157" t="str">
        <f t="shared" si="1"/>
        <v>OK</v>
      </c>
    </row>
    <row r="42" spans="1:4">
      <c r="A42" s="157" t="s">
        <v>808</v>
      </c>
      <c r="B42" s="168">
        <f>Master!E42</f>
        <v>0</v>
      </c>
      <c r="C42" s="157" t="str">
        <f t="shared" si="0"/>
        <v>OK</v>
      </c>
      <c r="D42" s="157" t="str">
        <f t="shared" si="1"/>
        <v>OK</v>
      </c>
    </row>
    <row r="43" spans="1:4">
      <c r="A43" s="157" t="s">
        <v>112</v>
      </c>
      <c r="B43" s="168">
        <f>Master!E43</f>
        <v>0</v>
      </c>
      <c r="C43" s="157" t="str">
        <f t="shared" si="0"/>
        <v>OK</v>
      </c>
      <c r="D43" s="157" t="str">
        <f t="shared" si="1"/>
        <v>OK</v>
      </c>
    </row>
    <row r="44" spans="1:4">
      <c r="A44" s="157" t="s">
        <v>750</v>
      </c>
      <c r="B44" s="168">
        <f>Master!E44</f>
        <v>0</v>
      </c>
      <c r="C44" s="157" t="str">
        <f t="shared" si="0"/>
        <v>OK</v>
      </c>
      <c r="D44" s="157" t="str">
        <f t="shared" si="1"/>
        <v>OK</v>
      </c>
    </row>
    <row r="45" spans="1:4">
      <c r="A45" s="157" t="s">
        <v>90</v>
      </c>
      <c r="B45" s="168">
        <f>Master!E45</f>
        <v>0</v>
      </c>
      <c r="C45" s="157" t="str">
        <f t="shared" si="0"/>
        <v>OK</v>
      </c>
      <c r="D45" s="157" t="str">
        <f t="shared" si="1"/>
        <v>OK</v>
      </c>
    </row>
    <row r="46" spans="1:4">
      <c r="A46" s="157" t="s">
        <v>6</v>
      </c>
      <c r="B46" s="168">
        <f>Master!E46</f>
        <v>0</v>
      </c>
      <c r="C46" s="157" t="str">
        <f t="shared" si="0"/>
        <v>OK</v>
      </c>
      <c r="D46" s="157" t="str">
        <f t="shared" si="1"/>
        <v>OK</v>
      </c>
    </row>
    <row r="47" spans="1:4">
      <c r="A47" s="157" t="s">
        <v>259</v>
      </c>
      <c r="B47" s="168">
        <f>Master!E47</f>
        <v>0</v>
      </c>
      <c r="C47" s="157" t="str">
        <f t="shared" si="0"/>
        <v>OK</v>
      </c>
      <c r="D47" s="157" t="str">
        <f t="shared" si="1"/>
        <v>OK</v>
      </c>
    </row>
    <row r="48" spans="1:4">
      <c r="A48" s="157" t="s">
        <v>67</v>
      </c>
      <c r="B48" s="168">
        <f>Master!E48</f>
        <v>0</v>
      </c>
      <c r="C48" s="157" t="str">
        <f t="shared" si="0"/>
        <v>OK</v>
      </c>
      <c r="D48" s="157" t="str">
        <f t="shared" si="1"/>
        <v>OK</v>
      </c>
    </row>
    <row r="49" spans="1:4">
      <c r="A49" s="157" t="s">
        <v>809</v>
      </c>
      <c r="B49" s="168">
        <f>Master!E49</f>
        <v>0</v>
      </c>
      <c r="C49" s="157" t="str">
        <f t="shared" si="0"/>
        <v>OK</v>
      </c>
      <c r="D49" s="157" t="str">
        <f t="shared" si="1"/>
        <v>OK</v>
      </c>
    </row>
    <row r="50" spans="1:4">
      <c r="A50" s="157" t="s">
        <v>31</v>
      </c>
      <c r="B50" s="168">
        <f>Master!E50</f>
        <v>0</v>
      </c>
      <c r="C50" s="157" t="str">
        <f t="shared" si="0"/>
        <v>OK</v>
      </c>
      <c r="D50" s="157" t="str">
        <f t="shared" si="1"/>
        <v>OK</v>
      </c>
    </row>
    <row r="51" spans="1:4">
      <c r="A51" s="157" t="s">
        <v>791</v>
      </c>
      <c r="B51" s="168">
        <f>Master!E51</f>
        <v>0</v>
      </c>
      <c r="C51" s="157" t="str">
        <f t="shared" si="0"/>
        <v>OK</v>
      </c>
      <c r="D51" s="157" t="str">
        <f t="shared" si="1"/>
        <v>OK</v>
      </c>
    </row>
    <row r="52" spans="1:4">
      <c r="A52" s="157" t="s">
        <v>7</v>
      </c>
      <c r="B52" s="168">
        <f>Master!E52</f>
        <v>0</v>
      </c>
      <c r="C52" s="157" t="str">
        <f t="shared" si="0"/>
        <v>OK</v>
      </c>
      <c r="D52" s="157" t="str">
        <f t="shared" si="1"/>
        <v>OK</v>
      </c>
    </row>
    <row r="53" spans="1:4">
      <c r="A53" s="157" t="s">
        <v>8</v>
      </c>
      <c r="B53" s="168">
        <f>Master!E53</f>
        <v>0</v>
      </c>
      <c r="C53" s="157" t="str">
        <f t="shared" si="0"/>
        <v>OK</v>
      </c>
      <c r="D53" s="157" t="str">
        <f t="shared" si="1"/>
        <v>OK</v>
      </c>
    </row>
    <row r="54" spans="1:4">
      <c r="A54" s="157" t="s">
        <v>92</v>
      </c>
      <c r="B54" s="168">
        <f>Master!E54</f>
        <v>0</v>
      </c>
      <c r="C54" s="157" t="str">
        <f t="shared" si="0"/>
        <v>OK</v>
      </c>
      <c r="D54" s="157" t="str">
        <f t="shared" si="1"/>
        <v>OK</v>
      </c>
    </row>
    <row r="55" spans="1:4">
      <c r="A55" s="157" t="s">
        <v>38</v>
      </c>
      <c r="B55" s="168">
        <f>Master!E55</f>
        <v>0</v>
      </c>
      <c r="C55" s="157" t="str">
        <f t="shared" si="0"/>
        <v>OK</v>
      </c>
      <c r="D55" s="157" t="str">
        <f t="shared" si="1"/>
        <v>OK</v>
      </c>
    </row>
    <row r="56" spans="1:4">
      <c r="A56" s="157" t="s">
        <v>60</v>
      </c>
      <c r="B56" s="168">
        <f>Master!E56</f>
        <v>0</v>
      </c>
      <c r="C56" s="157" t="str">
        <f t="shared" si="0"/>
        <v>OK</v>
      </c>
      <c r="D56" s="157" t="str">
        <f t="shared" si="1"/>
        <v>OK</v>
      </c>
    </row>
    <row r="57" spans="1:4">
      <c r="A57" s="157" t="s">
        <v>121</v>
      </c>
      <c r="B57" s="168">
        <f>Master!E57</f>
        <v>0</v>
      </c>
      <c r="C57" s="157" t="str">
        <f t="shared" si="0"/>
        <v>OK</v>
      </c>
      <c r="D57" s="157" t="str">
        <f t="shared" si="1"/>
        <v>OK</v>
      </c>
    </row>
    <row r="58" spans="1:4">
      <c r="A58" s="157" t="s">
        <v>82</v>
      </c>
      <c r="B58" s="168">
        <f>Master!E58</f>
        <v>0</v>
      </c>
      <c r="C58" s="157" t="str">
        <f t="shared" si="0"/>
        <v>OK</v>
      </c>
      <c r="D58" s="157" t="str">
        <f t="shared" si="1"/>
        <v>OK</v>
      </c>
    </row>
    <row r="59" spans="1:4">
      <c r="A59" s="157" t="s">
        <v>71</v>
      </c>
      <c r="B59" s="168">
        <f>Master!E59</f>
        <v>0</v>
      </c>
      <c r="C59" s="157" t="str">
        <f t="shared" si="0"/>
        <v>OK</v>
      </c>
      <c r="D59" s="157" t="str">
        <f t="shared" si="1"/>
        <v>OK</v>
      </c>
    </row>
    <row r="60" spans="1:4">
      <c r="A60" s="157" t="s">
        <v>265</v>
      </c>
      <c r="B60" s="168">
        <f>Master!E60</f>
        <v>0</v>
      </c>
      <c r="C60" s="157" t="str">
        <f t="shared" si="0"/>
        <v>OK</v>
      </c>
      <c r="D60" s="157" t="str">
        <f t="shared" si="1"/>
        <v>OK</v>
      </c>
    </row>
    <row r="61" spans="1:4">
      <c r="A61" s="157" t="s">
        <v>9</v>
      </c>
      <c r="B61" s="168">
        <f>Master!E61</f>
        <v>0</v>
      </c>
      <c r="C61" s="157" t="str">
        <f t="shared" si="0"/>
        <v>OK</v>
      </c>
      <c r="D61" s="157" t="str">
        <f t="shared" si="1"/>
        <v>OK</v>
      </c>
    </row>
    <row r="62" spans="1:4">
      <c r="A62" s="157" t="s">
        <v>118</v>
      </c>
      <c r="B62" s="168">
        <f>Master!E62</f>
        <v>0</v>
      </c>
      <c r="C62" s="157" t="str">
        <f t="shared" si="0"/>
        <v>OK</v>
      </c>
      <c r="D62" s="157" t="str">
        <f t="shared" si="1"/>
        <v>OK</v>
      </c>
    </row>
    <row r="63" spans="1:4">
      <c r="A63" s="157" t="s">
        <v>68</v>
      </c>
      <c r="B63" s="168">
        <f>Master!E63</f>
        <v>0</v>
      </c>
      <c r="C63" s="157" t="str">
        <f t="shared" si="0"/>
        <v>OK</v>
      </c>
      <c r="D63" s="157" t="str">
        <f t="shared" si="1"/>
        <v>OK</v>
      </c>
    </row>
    <row r="64" spans="1:4">
      <c r="A64" s="157" t="s">
        <v>810</v>
      </c>
      <c r="B64" s="168">
        <f>Master!E64</f>
        <v>0</v>
      </c>
      <c r="C64" s="157" t="str">
        <f t="shared" si="0"/>
        <v>OK</v>
      </c>
      <c r="D64" s="157" t="str">
        <f t="shared" si="1"/>
        <v>OK</v>
      </c>
    </row>
    <row r="65" spans="1:4">
      <c r="A65" s="157" t="s">
        <v>811</v>
      </c>
      <c r="B65" s="168">
        <f>Master!E65</f>
        <v>0</v>
      </c>
      <c r="C65" s="157" t="str">
        <f t="shared" si="0"/>
        <v>OK</v>
      </c>
      <c r="D65" s="157" t="str">
        <f t="shared" si="1"/>
        <v>OK</v>
      </c>
    </row>
    <row r="66" spans="1:4">
      <c r="A66" s="157" t="s">
        <v>72</v>
      </c>
      <c r="B66" s="168">
        <f>Master!E66</f>
        <v>0</v>
      </c>
      <c r="C66" s="157" t="str">
        <f t="shared" si="0"/>
        <v>OK</v>
      </c>
      <c r="D66" s="157" t="str">
        <f t="shared" si="1"/>
        <v>OK</v>
      </c>
    </row>
    <row r="67" spans="1:4">
      <c r="A67" s="157" t="s">
        <v>101</v>
      </c>
      <c r="B67" s="168">
        <f>Master!E67</f>
        <v>0</v>
      </c>
      <c r="C67" s="157" t="str">
        <f t="shared" si="0"/>
        <v>OK</v>
      </c>
      <c r="D67" s="157" t="str">
        <f t="shared" si="1"/>
        <v>OK</v>
      </c>
    </row>
    <row r="68" spans="1:4">
      <c r="A68" s="157" t="s">
        <v>120</v>
      </c>
      <c r="B68" s="168">
        <f>Master!E68</f>
        <v>0</v>
      </c>
      <c r="C68" s="157" t="str">
        <f t="shared" ref="C68:C131" si="2">IF(COUNTIF(A:A,B68),"OK","Missing")</f>
        <v>OK</v>
      </c>
      <c r="D68" s="157" t="str">
        <f t="shared" ref="D68:D131" si="3">IF(C68="Missing",B68,"OK")</f>
        <v>OK</v>
      </c>
    </row>
    <row r="69" spans="1:4">
      <c r="A69" s="157" t="s">
        <v>109</v>
      </c>
      <c r="B69" s="168">
        <f>Master!E69</f>
        <v>0</v>
      </c>
      <c r="C69" s="157" t="str">
        <f t="shared" si="2"/>
        <v>OK</v>
      </c>
      <c r="D69" s="157" t="str">
        <f t="shared" si="3"/>
        <v>OK</v>
      </c>
    </row>
    <row r="70" spans="1:4">
      <c r="A70" s="157" t="s">
        <v>99</v>
      </c>
      <c r="B70" s="168">
        <f>Master!E70</f>
        <v>0</v>
      </c>
      <c r="C70" s="157" t="str">
        <f t="shared" si="2"/>
        <v>OK</v>
      </c>
      <c r="D70" s="157" t="str">
        <f t="shared" si="3"/>
        <v>OK</v>
      </c>
    </row>
    <row r="71" spans="1:4">
      <c r="A71" s="157" t="s">
        <v>69</v>
      </c>
      <c r="B71" s="168">
        <f>Master!E71</f>
        <v>0</v>
      </c>
      <c r="C71" s="157" t="str">
        <f t="shared" si="2"/>
        <v>OK</v>
      </c>
      <c r="D71" s="157" t="str">
        <f t="shared" si="3"/>
        <v>OK</v>
      </c>
    </row>
    <row r="72" spans="1:4">
      <c r="A72" s="157" t="s">
        <v>10</v>
      </c>
      <c r="B72" s="168">
        <f>Master!E72</f>
        <v>0</v>
      </c>
      <c r="C72" s="157" t="str">
        <f t="shared" si="2"/>
        <v>OK</v>
      </c>
      <c r="D72" s="157" t="str">
        <f t="shared" si="3"/>
        <v>OK</v>
      </c>
    </row>
    <row r="73" spans="1:4">
      <c r="A73" s="157" t="s">
        <v>12</v>
      </c>
      <c r="B73" s="168">
        <f>Master!E73</f>
        <v>0</v>
      </c>
      <c r="C73" s="157" t="str">
        <f t="shared" si="2"/>
        <v>OK</v>
      </c>
      <c r="D73" s="157" t="str">
        <f t="shared" si="3"/>
        <v>OK</v>
      </c>
    </row>
    <row r="74" spans="1:4">
      <c r="A74" s="157" t="s">
        <v>14</v>
      </c>
      <c r="B74" s="168">
        <f>Master!E74</f>
        <v>0</v>
      </c>
      <c r="C74" s="157" t="str">
        <f t="shared" si="2"/>
        <v>OK</v>
      </c>
      <c r="D74" s="157" t="str">
        <f t="shared" si="3"/>
        <v>OK</v>
      </c>
    </row>
    <row r="75" spans="1:4">
      <c r="A75" s="157" t="s">
        <v>15</v>
      </c>
      <c r="B75" s="168">
        <f>Master!E75</f>
        <v>0</v>
      </c>
      <c r="C75" s="157" t="str">
        <f t="shared" si="2"/>
        <v>OK</v>
      </c>
      <c r="D75" s="157" t="str">
        <f t="shared" si="3"/>
        <v>OK</v>
      </c>
    </row>
    <row r="76" spans="1:4">
      <c r="A76" s="157" t="s">
        <v>61</v>
      </c>
      <c r="B76" s="168">
        <f>Master!E76</f>
        <v>0</v>
      </c>
      <c r="C76" s="157" t="str">
        <f t="shared" si="2"/>
        <v>OK</v>
      </c>
      <c r="D76" s="157" t="str">
        <f t="shared" si="3"/>
        <v>OK</v>
      </c>
    </row>
    <row r="77" spans="1:4">
      <c r="A77" s="157" t="s">
        <v>812</v>
      </c>
      <c r="B77" s="168">
        <f>Master!E77</f>
        <v>0</v>
      </c>
      <c r="C77" s="157" t="str">
        <f t="shared" si="2"/>
        <v>OK</v>
      </c>
      <c r="D77" s="157" t="str">
        <f t="shared" si="3"/>
        <v>OK</v>
      </c>
    </row>
    <row r="78" spans="1:4">
      <c r="A78" s="157" t="s">
        <v>813</v>
      </c>
      <c r="B78" s="168">
        <f>Master!E78</f>
        <v>0</v>
      </c>
      <c r="C78" s="157" t="str">
        <f t="shared" si="2"/>
        <v>OK</v>
      </c>
      <c r="D78" s="157" t="str">
        <f t="shared" si="3"/>
        <v>OK</v>
      </c>
    </row>
    <row r="79" spans="1:4">
      <c r="A79" s="157" t="s">
        <v>103</v>
      </c>
      <c r="B79" s="168">
        <f>Master!E79</f>
        <v>0</v>
      </c>
      <c r="C79" s="157" t="str">
        <f t="shared" si="2"/>
        <v>OK</v>
      </c>
      <c r="D79" s="157" t="str">
        <f t="shared" si="3"/>
        <v>OK</v>
      </c>
    </row>
    <row r="80" spans="1:4">
      <c r="A80" s="157" t="s">
        <v>104</v>
      </c>
      <c r="B80" s="168">
        <f>Master!E80</f>
        <v>0</v>
      </c>
      <c r="C80" s="157" t="str">
        <f t="shared" si="2"/>
        <v>OK</v>
      </c>
      <c r="D80" s="157" t="str">
        <f t="shared" si="3"/>
        <v>OK</v>
      </c>
    </row>
    <row r="81" spans="1:4">
      <c r="A81" s="157" t="s">
        <v>253</v>
      </c>
      <c r="B81" s="168">
        <f>Master!E81</f>
        <v>0</v>
      </c>
      <c r="C81" s="157" t="str">
        <f t="shared" si="2"/>
        <v>OK</v>
      </c>
      <c r="D81" s="157" t="str">
        <f t="shared" si="3"/>
        <v>OK</v>
      </c>
    </row>
    <row r="82" spans="1:4">
      <c r="A82" s="157" t="s">
        <v>70</v>
      </c>
      <c r="B82" s="168">
        <f>Master!E82</f>
        <v>0</v>
      </c>
      <c r="C82" s="157" t="str">
        <f t="shared" si="2"/>
        <v>OK</v>
      </c>
      <c r="D82" s="157" t="str">
        <f t="shared" si="3"/>
        <v>OK</v>
      </c>
    </row>
    <row r="83" spans="1:4">
      <c r="A83" s="157" t="s">
        <v>115</v>
      </c>
      <c r="B83" s="168">
        <f>Master!E83</f>
        <v>0</v>
      </c>
      <c r="C83" s="157" t="str">
        <f t="shared" si="2"/>
        <v>OK</v>
      </c>
      <c r="D83" s="157" t="str">
        <f t="shared" si="3"/>
        <v>OK</v>
      </c>
    </row>
    <row r="84" spans="1:4">
      <c r="A84" s="157" t="s">
        <v>85</v>
      </c>
      <c r="B84" s="168">
        <f>Master!E84</f>
        <v>0</v>
      </c>
      <c r="C84" s="157" t="str">
        <f t="shared" si="2"/>
        <v>OK</v>
      </c>
      <c r="D84" s="157" t="str">
        <f t="shared" si="3"/>
        <v>OK</v>
      </c>
    </row>
    <row r="85" spans="1:4">
      <c r="A85" s="157" t="s">
        <v>803</v>
      </c>
      <c r="B85" s="168">
        <f>Master!E85</f>
        <v>0</v>
      </c>
      <c r="C85" s="157" t="str">
        <f t="shared" si="2"/>
        <v>OK</v>
      </c>
      <c r="D85" s="157" t="str">
        <f t="shared" si="3"/>
        <v>OK</v>
      </c>
    </row>
    <row r="86" spans="1:4">
      <c r="A86" s="157" t="s">
        <v>83</v>
      </c>
      <c r="B86" s="168">
        <f>Master!E86</f>
        <v>0</v>
      </c>
      <c r="C86" s="157" t="str">
        <f t="shared" si="2"/>
        <v>OK</v>
      </c>
      <c r="D86" s="157" t="str">
        <f t="shared" si="3"/>
        <v>OK</v>
      </c>
    </row>
    <row r="87" spans="1:4">
      <c r="A87" s="157" t="s">
        <v>100</v>
      </c>
      <c r="B87" s="168">
        <f>Master!E87</f>
        <v>0</v>
      </c>
      <c r="C87" s="157" t="str">
        <f t="shared" si="2"/>
        <v>OK</v>
      </c>
      <c r="D87" s="157" t="str">
        <f t="shared" si="3"/>
        <v>OK</v>
      </c>
    </row>
    <row r="88" spans="1:4">
      <c r="A88" s="157" t="s">
        <v>16</v>
      </c>
      <c r="B88" s="168">
        <f>Master!E88</f>
        <v>0</v>
      </c>
      <c r="C88" s="157" t="str">
        <f t="shared" si="2"/>
        <v>OK</v>
      </c>
      <c r="D88" s="157" t="str">
        <f t="shared" si="3"/>
        <v>OK</v>
      </c>
    </row>
    <row r="89" spans="1:4">
      <c r="A89" s="157" t="s">
        <v>76</v>
      </c>
      <c r="B89" s="168">
        <f>Master!E89</f>
        <v>0</v>
      </c>
      <c r="C89" s="157" t="str">
        <f t="shared" si="2"/>
        <v>OK</v>
      </c>
      <c r="D89" s="157" t="str">
        <f t="shared" si="3"/>
        <v>OK</v>
      </c>
    </row>
    <row r="90" spans="1:4">
      <c r="A90" s="157" t="s">
        <v>757</v>
      </c>
      <c r="B90" s="168">
        <f>Master!E90</f>
        <v>0</v>
      </c>
      <c r="C90" s="157" t="str">
        <f t="shared" si="2"/>
        <v>OK</v>
      </c>
      <c r="D90" s="157" t="str">
        <f t="shared" si="3"/>
        <v>OK</v>
      </c>
    </row>
    <row r="91" spans="1:4">
      <c r="A91" s="157" t="s">
        <v>95</v>
      </c>
      <c r="B91" s="168">
        <f>Master!E91</f>
        <v>0</v>
      </c>
      <c r="C91" s="157" t="str">
        <f t="shared" si="2"/>
        <v>OK</v>
      </c>
      <c r="D91" s="157" t="str">
        <f t="shared" si="3"/>
        <v>OK</v>
      </c>
    </row>
    <row r="92" spans="1:4">
      <c r="A92" s="157" t="s">
        <v>86</v>
      </c>
      <c r="B92" s="168">
        <f>Master!E92</f>
        <v>0</v>
      </c>
      <c r="C92" s="157" t="str">
        <f t="shared" si="2"/>
        <v>OK</v>
      </c>
      <c r="D92" s="157" t="str">
        <f t="shared" si="3"/>
        <v>OK</v>
      </c>
    </row>
    <row r="93" spans="1:4">
      <c r="A93" s="157" t="s">
        <v>84</v>
      </c>
      <c r="B93" s="168">
        <f>Master!E93</f>
        <v>0</v>
      </c>
      <c r="C93" s="157" t="str">
        <f t="shared" si="2"/>
        <v>OK</v>
      </c>
      <c r="D93" s="157" t="str">
        <f t="shared" si="3"/>
        <v>OK</v>
      </c>
    </row>
    <row r="94" spans="1:4">
      <c r="A94" s="157" t="s">
        <v>91</v>
      </c>
      <c r="B94" s="168">
        <f>Master!E94</f>
        <v>0</v>
      </c>
      <c r="C94" s="157" t="str">
        <f t="shared" si="2"/>
        <v>OK</v>
      </c>
      <c r="D94" s="157" t="str">
        <f t="shared" si="3"/>
        <v>OK</v>
      </c>
    </row>
    <row r="95" spans="1:4">
      <c r="A95" s="157" t="s">
        <v>39</v>
      </c>
      <c r="B95" s="168">
        <f>Master!E95</f>
        <v>0</v>
      </c>
      <c r="C95" s="157" t="str">
        <f t="shared" si="2"/>
        <v>OK</v>
      </c>
      <c r="D95" s="157" t="str">
        <f t="shared" si="3"/>
        <v>OK</v>
      </c>
    </row>
    <row r="96" spans="1:4">
      <c r="B96" s="168">
        <f>Master!E96</f>
        <v>0</v>
      </c>
      <c r="C96" s="157" t="str">
        <f t="shared" si="2"/>
        <v>OK</v>
      </c>
      <c r="D96" s="157" t="str">
        <f t="shared" si="3"/>
        <v>OK</v>
      </c>
    </row>
    <row r="97" spans="1:4">
      <c r="B97" s="168">
        <f>Master!E97</f>
        <v>0</v>
      </c>
      <c r="C97" s="157" t="str">
        <f t="shared" si="2"/>
        <v>OK</v>
      </c>
      <c r="D97" s="157" t="str">
        <f t="shared" si="3"/>
        <v>OK</v>
      </c>
    </row>
    <row r="98" spans="1:4">
      <c r="B98" s="168">
        <f>Master!E98</f>
        <v>0</v>
      </c>
      <c r="C98" s="157" t="str">
        <f t="shared" si="2"/>
        <v>OK</v>
      </c>
      <c r="D98" s="157" t="str">
        <f t="shared" si="3"/>
        <v>OK</v>
      </c>
    </row>
    <row r="99" spans="1:4">
      <c r="A99">
        <v>0</v>
      </c>
      <c r="B99" s="168">
        <f>Master!E99</f>
        <v>0</v>
      </c>
      <c r="C99" s="157" t="str">
        <f t="shared" si="2"/>
        <v>OK</v>
      </c>
      <c r="D99" s="157" t="str">
        <f t="shared" si="3"/>
        <v>OK</v>
      </c>
    </row>
    <row r="100" spans="1:4">
      <c r="B100" s="168">
        <f>Master!E100</f>
        <v>0</v>
      </c>
      <c r="C100" s="157" t="str">
        <f t="shared" si="2"/>
        <v>OK</v>
      </c>
      <c r="D100" s="157" t="str">
        <f t="shared" si="3"/>
        <v>OK</v>
      </c>
    </row>
    <row r="101" spans="1:4">
      <c r="B101" s="168">
        <f>Master!E101</f>
        <v>0</v>
      </c>
      <c r="C101" s="157" t="str">
        <f t="shared" si="2"/>
        <v>OK</v>
      </c>
      <c r="D101" s="157" t="str">
        <f t="shared" si="3"/>
        <v>OK</v>
      </c>
    </row>
    <row r="102" spans="1:4">
      <c r="B102" s="168">
        <f>Master!E102</f>
        <v>0</v>
      </c>
      <c r="C102" s="157" t="str">
        <f t="shared" si="2"/>
        <v>OK</v>
      </c>
      <c r="D102" s="157" t="str">
        <f t="shared" si="3"/>
        <v>OK</v>
      </c>
    </row>
    <row r="103" spans="1:4">
      <c r="B103" s="168">
        <f>Master!E103</f>
        <v>0</v>
      </c>
      <c r="C103" s="157" t="str">
        <f t="shared" si="2"/>
        <v>OK</v>
      </c>
      <c r="D103" s="157" t="str">
        <f t="shared" si="3"/>
        <v>OK</v>
      </c>
    </row>
    <row r="104" spans="1:4">
      <c r="B104" s="168">
        <f>Master!E104</f>
        <v>0</v>
      </c>
      <c r="C104" s="157" t="str">
        <f t="shared" si="2"/>
        <v>OK</v>
      </c>
      <c r="D104" s="157" t="str">
        <f t="shared" si="3"/>
        <v>OK</v>
      </c>
    </row>
    <row r="105" spans="1:4">
      <c r="B105" s="168">
        <f>Master!E105</f>
        <v>0</v>
      </c>
      <c r="C105" s="157" t="str">
        <f t="shared" si="2"/>
        <v>OK</v>
      </c>
      <c r="D105" s="157" t="str">
        <f t="shared" si="3"/>
        <v>OK</v>
      </c>
    </row>
    <row r="106" spans="1:4">
      <c r="B106" s="168">
        <f>Master!E106</f>
        <v>0</v>
      </c>
      <c r="C106" s="157" t="str">
        <f t="shared" si="2"/>
        <v>OK</v>
      </c>
      <c r="D106" s="157" t="str">
        <f t="shared" si="3"/>
        <v>OK</v>
      </c>
    </row>
    <row r="107" spans="1:4">
      <c r="B107" s="168">
        <f>Master!E107</f>
        <v>0</v>
      </c>
      <c r="C107" s="157" t="str">
        <f t="shared" si="2"/>
        <v>OK</v>
      </c>
      <c r="D107" s="157" t="str">
        <f t="shared" si="3"/>
        <v>OK</v>
      </c>
    </row>
    <row r="108" spans="1:4">
      <c r="B108" s="168">
        <f>Master!E108</f>
        <v>0</v>
      </c>
      <c r="C108" s="157" t="str">
        <f t="shared" si="2"/>
        <v>OK</v>
      </c>
      <c r="D108" s="157" t="str">
        <f t="shared" si="3"/>
        <v>OK</v>
      </c>
    </row>
    <row r="109" spans="1:4">
      <c r="B109" s="168">
        <f>Master!E109</f>
        <v>0</v>
      </c>
      <c r="C109" s="157" t="str">
        <f t="shared" si="2"/>
        <v>OK</v>
      </c>
      <c r="D109" s="157" t="str">
        <f t="shared" si="3"/>
        <v>OK</v>
      </c>
    </row>
    <row r="110" spans="1:4">
      <c r="B110" s="168">
        <f>Master!E110</f>
        <v>0</v>
      </c>
      <c r="C110" s="157" t="str">
        <f t="shared" si="2"/>
        <v>OK</v>
      </c>
      <c r="D110" s="157" t="str">
        <f t="shared" si="3"/>
        <v>OK</v>
      </c>
    </row>
    <row r="111" spans="1:4">
      <c r="B111" s="168">
        <f>Master!E111</f>
        <v>0</v>
      </c>
      <c r="C111" s="157" t="str">
        <f t="shared" si="2"/>
        <v>OK</v>
      </c>
      <c r="D111" s="157" t="str">
        <f t="shared" si="3"/>
        <v>OK</v>
      </c>
    </row>
    <row r="112" spans="1:4">
      <c r="B112" s="168">
        <f>Master!E112</f>
        <v>0</v>
      </c>
      <c r="C112" s="157" t="str">
        <f t="shared" si="2"/>
        <v>OK</v>
      </c>
      <c r="D112" s="157" t="str">
        <f t="shared" si="3"/>
        <v>OK</v>
      </c>
    </row>
    <row r="113" spans="2:4">
      <c r="B113" s="168">
        <f>Master!E113</f>
        <v>0</v>
      </c>
      <c r="C113" s="157" t="str">
        <f t="shared" si="2"/>
        <v>OK</v>
      </c>
      <c r="D113" s="157" t="str">
        <f t="shared" si="3"/>
        <v>OK</v>
      </c>
    </row>
    <row r="114" spans="2:4">
      <c r="B114" s="168">
        <f>Master!E114</f>
        <v>0</v>
      </c>
      <c r="C114" s="157" t="str">
        <f t="shared" si="2"/>
        <v>OK</v>
      </c>
      <c r="D114" s="157" t="str">
        <f t="shared" si="3"/>
        <v>OK</v>
      </c>
    </row>
    <row r="115" spans="2:4">
      <c r="B115" s="168">
        <f>Master!E115</f>
        <v>0</v>
      </c>
      <c r="C115" s="157" t="str">
        <f t="shared" si="2"/>
        <v>OK</v>
      </c>
      <c r="D115" s="157" t="str">
        <f t="shared" si="3"/>
        <v>OK</v>
      </c>
    </row>
    <row r="116" spans="2:4">
      <c r="B116" s="168">
        <f>Master!E116</f>
        <v>0</v>
      </c>
      <c r="C116" s="157" t="str">
        <f t="shared" si="2"/>
        <v>OK</v>
      </c>
      <c r="D116" s="157" t="str">
        <f t="shared" si="3"/>
        <v>OK</v>
      </c>
    </row>
    <row r="117" spans="2:4">
      <c r="B117" s="168">
        <f>Master!E117</f>
        <v>0</v>
      </c>
      <c r="C117" s="157" t="str">
        <f t="shared" si="2"/>
        <v>OK</v>
      </c>
      <c r="D117" s="157" t="str">
        <f t="shared" si="3"/>
        <v>OK</v>
      </c>
    </row>
    <row r="118" spans="2:4">
      <c r="B118" s="168">
        <f>Master!E118</f>
        <v>0</v>
      </c>
      <c r="C118" s="157" t="str">
        <f t="shared" si="2"/>
        <v>OK</v>
      </c>
      <c r="D118" s="157" t="str">
        <f t="shared" si="3"/>
        <v>OK</v>
      </c>
    </row>
    <row r="119" spans="2:4">
      <c r="B119" s="168">
        <f>Master!E119</f>
        <v>0</v>
      </c>
      <c r="C119" s="157" t="str">
        <f t="shared" si="2"/>
        <v>OK</v>
      </c>
      <c r="D119" s="157" t="str">
        <f t="shared" si="3"/>
        <v>OK</v>
      </c>
    </row>
    <row r="120" spans="2:4">
      <c r="B120" s="168">
        <f>Master!E120</f>
        <v>0</v>
      </c>
      <c r="C120" s="157" t="str">
        <f t="shared" si="2"/>
        <v>OK</v>
      </c>
      <c r="D120" s="157" t="str">
        <f t="shared" si="3"/>
        <v>OK</v>
      </c>
    </row>
    <row r="121" spans="2:4">
      <c r="B121" s="168">
        <f>Master!E121</f>
        <v>0</v>
      </c>
      <c r="C121" s="157" t="str">
        <f t="shared" si="2"/>
        <v>OK</v>
      </c>
      <c r="D121" s="157" t="str">
        <f t="shared" si="3"/>
        <v>OK</v>
      </c>
    </row>
    <row r="122" spans="2:4">
      <c r="B122" s="168">
        <f>Master!E122</f>
        <v>0</v>
      </c>
      <c r="C122" s="157" t="str">
        <f t="shared" si="2"/>
        <v>OK</v>
      </c>
      <c r="D122" s="157" t="str">
        <f t="shared" si="3"/>
        <v>OK</v>
      </c>
    </row>
    <row r="123" spans="2:4">
      <c r="B123" s="168">
        <f>Master!E123</f>
        <v>0</v>
      </c>
      <c r="C123" s="157" t="str">
        <f t="shared" si="2"/>
        <v>OK</v>
      </c>
      <c r="D123" s="157" t="str">
        <f t="shared" si="3"/>
        <v>OK</v>
      </c>
    </row>
    <row r="124" spans="2:4">
      <c r="B124" s="168">
        <f>Master!E124</f>
        <v>0</v>
      </c>
      <c r="C124" s="157" t="str">
        <f t="shared" si="2"/>
        <v>OK</v>
      </c>
      <c r="D124" s="157" t="str">
        <f t="shared" si="3"/>
        <v>OK</v>
      </c>
    </row>
    <row r="125" spans="2:4">
      <c r="B125" s="168">
        <f>Master!E125</f>
        <v>0</v>
      </c>
      <c r="C125" s="157" t="str">
        <f t="shared" si="2"/>
        <v>OK</v>
      </c>
      <c r="D125" s="157" t="str">
        <f t="shared" si="3"/>
        <v>OK</v>
      </c>
    </row>
    <row r="126" spans="2:4">
      <c r="B126" s="168">
        <f>Master!E126</f>
        <v>0</v>
      </c>
      <c r="C126" s="157" t="str">
        <f t="shared" si="2"/>
        <v>OK</v>
      </c>
      <c r="D126" s="157" t="str">
        <f t="shared" si="3"/>
        <v>OK</v>
      </c>
    </row>
    <row r="127" spans="2:4">
      <c r="B127" s="168">
        <f>Master!E127</f>
        <v>0</v>
      </c>
      <c r="C127" s="157" t="str">
        <f t="shared" si="2"/>
        <v>OK</v>
      </c>
      <c r="D127" s="157" t="str">
        <f t="shared" si="3"/>
        <v>OK</v>
      </c>
    </row>
    <row r="128" spans="2:4">
      <c r="B128" s="168">
        <f>Master!E128</f>
        <v>0</v>
      </c>
      <c r="C128" s="157" t="str">
        <f t="shared" si="2"/>
        <v>OK</v>
      </c>
      <c r="D128" s="157" t="str">
        <f t="shared" si="3"/>
        <v>OK</v>
      </c>
    </row>
    <row r="129" spans="2:4">
      <c r="B129" s="168">
        <f>Master!E129</f>
        <v>0</v>
      </c>
      <c r="C129" s="157" t="str">
        <f t="shared" si="2"/>
        <v>OK</v>
      </c>
      <c r="D129" s="157" t="str">
        <f t="shared" si="3"/>
        <v>OK</v>
      </c>
    </row>
    <row r="130" spans="2:4">
      <c r="B130" s="168">
        <f>Master!E130</f>
        <v>0</v>
      </c>
      <c r="C130" s="157" t="str">
        <f t="shared" si="2"/>
        <v>OK</v>
      </c>
      <c r="D130" s="157" t="str">
        <f t="shared" si="3"/>
        <v>OK</v>
      </c>
    </row>
    <row r="131" spans="2:4">
      <c r="B131" s="168">
        <f>Master!E131</f>
        <v>0</v>
      </c>
      <c r="C131" s="157" t="str">
        <f t="shared" si="2"/>
        <v>OK</v>
      </c>
      <c r="D131" s="157" t="str">
        <f t="shared" si="3"/>
        <v>OK</v>
      </c>
    </row>
    <row r="132" spans="2:4">
      <c r="B132" s="168">
        <f>Master!E132</f>
        <v>0</v>
      </c>
      <c r="C132" s="157" t="str">
        <f t="shared" ref="C132:C195" si="4">IF(COUNTIF(A:A,B132),"OK","Missing")</f>
        <v>OK</v>
      </c>
      <c r="D132" s="157" t="str">
        <f t="shared" ref="D132:D195" si="5">IF(C132="Missing",B132,"OK")</f>
        <v>OK</v>
      </c>
    </row>
    <row r="133" spans="2:4">
      <c r="B133" s="168">
        <f>Master!E133</f>
        <v>0</v>
      </c>
      <c r="C133" s="157" t="str">
        <f t="shared" si="4"/>
        <v>OK</v>
      </c>
      <c r="D133" s="157" t="str">
        <f t="shared" si="5"/>
        <v>OK</v>
      </c>
    </row>
    <row r="134" spans="2:4">
      <c r="B134" s="168">
        <f>Master!E134</f>
        <v>0</v>
      </c>
      <c r="C134" s="157" t="str">
        <f t="shared" si="4"/>
        <v>OK</v>
      </c>
      <c r="D134" s="157" t="str">
        <f t="shared" si="5"/>
        <v>OK</v>
      </c>
    </row>
    <row r="135" spans="2:4">
      <c r="B135" s="168">
        <f>Master!E135</f>
        <v>0</v>
      </c>
      <c r="C135" s="157" t="str">
        <f t="shared" si="4"/>
        <v>OK</v>
      </c>
      <c r="D135" s="157" t="str">
        <f t="shared" si="5"/>
        <v>OK</v>
      </c>
    </row>
    <row r="136" spans="2:4">
      <c r="B136" s="168">
        <f>Master!E136</f>
        <v>0</v>
      </c>
      <c r="C136" s="157" t="str">
        <f t="shared" si="4"/>
        <v>OK</v>
      </c>
      <c r="D136" s="157" t="str">
        <f t="shared" si="5"/>
        <v>OK</v>
      </c>
    </row>
    <row r="137" spans="2:4">
      <c r="B137" s="168">
        <f>Master!E137</f>
        <v>0</v>
      </c>
      <c r="C137" s="157" t="str">
        <f t="shared" si="4"/>
        <v>OK</v>
      </c>
      <c r="D137" s="157" t="str">
        <f t="shared" si="5"/>
        <v>OK</v>
      </c>
    </row>
    <row r="138" spans="2:4">
      <c r="B138" s="168">
        <f>Master!E138</f>
        <v>0</v>
      </c>
      <c r="C138" s="157" t="str">
        <f t="shared" si="4"/>
        <v>OK</v>
      </c>
      <c r="D138" s="157" t="str">
        <f t="shared" si="5"/>
        <v>OK</v>
      </c>
    </row>
    <row r="139" spans="2:4">
      <c r="B139" s="168">
        <f>Master!E139</f>
        <v>0</v>
      </c>
      <c r="C139" s="157" t="str">
        <f t="shared" si="4"/>
        <v>OK</v>
      </c>
      <c r="D139" s="157" t="str">
        <f t="shared" si="5"/>
        <v>OK</v>
      </c>
    </row>
    <row r="140" spans="2:4">
      <c r="B140" s="168">
        <f>Master!E140</f>
        <v>0</v>
      </c>
      <c r="C140" s="157" t="str">
        <f t="shared" si="4"/>
        <v>OK</v>
      </c>
      <c r="D140" s="157" t="str">
        <f t="shared" si="5"/>
        <v>OK</v>
      </c>
    </row>
    <row r="141" spans="2:4">
      <c r="B141" s="168">
        <f>Master!E141</f>
        <v>0</v>
      </c>
      <c r="C141" s="157" t="str">
        <f t="shared" si="4"/>
        <v>OK</v>
      </c>
      <c r="D141" s="157" t="str">
        <f t="shared" si="5"/>
        <v>OK</v>
      </c>
    </row>
    <row r="142" spans="2:4">
      <c r="B142" s="168">
        <f>Master!E142</f>
        <v>0</v>
      </c>
      <c r="C142" s="157" t="str">
        <f t="shared" si="4"/>
        <v>OK</v>
      </c>
      <c r="D142" s="157" t="str">
        <f t="shared" si="5"/>
        <v>OK</v>
      </c>
    </row>
    <row r="143" spans="2:4">
      <c r="B143" s="168">
        <f>Master!E143</f>
        <v>0</v>
      </c>
      <c r="C143" s="157" t="str">
        <f t="shared" si="4"/>
        <v>OK</v>
      </c>
      <c r="D143" s="157" t="str">
        <f t="shared" si="5"/>
        <v>OK</v>
      </c>
    </row>
    <row r="144" spans="2:4">
      <c r="B144" s="168">
        <f>Master!E144</f>
        <v>0</v>
      </c>
      <c r="C144" s="157" t="str">
        <f t="shared" si="4"/>
        <v>OK</v>
      </c>
      <c r="D144" s="157" t="str">
        <f t="shared" si="5"/>
        <v>OK</v>
      </c>
    </row>
    <row r="145" spans="2:4">
      <c r="B145" s="168">
        <f>Master!E145</f>
        <v>0</v>
      </c>
      <c r="C145" s="157" t="str">
        <f t="shared" si="4"/>
        <v>OK</v>
      </c>
      <c r="D145" s="157" t="str">
        <f t="shared" si="5"/>
        <v>OK</v>
      </c>
    </row>
    <row r="146" spans="2:4">
      <c r="B146" s="168">
        <f>Master!E146</f>
        <v>0</v>
      </c>
      <c r="C146" s="157" t="str">
        <f t="shared" si="4"/>
        <v>OK</v>
      </c>
      <c r="D146" s="157" t="str">
        <f t="shared" si="5"/>
        <v>OK</v>
      </c>
    </row>
    <row r="147" spans="2:4">
      <c r="B147" s="168">
        <f>Master!E147</f>
        <v>0</v>
      </c>
      <c r="C147" s="157" t="str">
        <f t="shared" si="4"/>
        <v>OK</v>
      </c>
      <c r="D147" s="157" t="str">
        <f t="shared" si="5"/>
        <v>OK</v>
      </c>
    </row>
    <row r="148" spans="2:4">
      <c r="B148" s="168">
        <f>Master!E148</f>
        <v>0</v>
      </c>
      <c r="C148" s="157" t="str">
        <f t="shared" si="4"/>
        <v>OK</v>
      </c>
      <c r="D148" s="157" t="str">
        <f t="shared" si="5"/>
        <v>OK</v>
      </c>
    </row>
    <row r="149" spans="2:4">
      <c r="B149" s="168">
        <f>Master!E149</f>
        <v>0</v>
      </c>
      <c r="C149" s="157" t="str">
        <f t="shared" si="4"/>
        <v>OK</v>
      </c>
      <c r="D149" s="157" t="str">
        <f t="shared" si="5"/>
        <v>OK</v>
      </c>
    </row>
    <row r="150" spans="2:4">
      <c r="B150" s="168">
        <f>Master!E150</f>
        <v>0</v>
      </c>
      <c r="C150" s="157" t="str">
        <f t="shared" si="4"/>
        <v>OK</v>
      </c>
      <c r="D150" s="157" t="str">
        <f t="shared" si="5"/>
        <v>OK</v>
      </c>
    </row>
    <row r="151" spans="2:4">
      <c r="B151" s="168">
        <f>Master!E151</f>
        <v>0</v>
      </c>
      <c r="C151" s="157" t="str">
        <f t="shared" si="4"/>
        <v>OK</v>
      </c>
      <c r="D151" s="157" t="str">
        <f t="shared" si="5"/>
        <v>OK</v>
      </c>
    </row>
    <row r="152" spans="2:4">
      <c r="B152" s="168">
        <f>Master!E152</f>
        <v>0</v>
      </c>
      <c r="C152" s="157" t="str">
        <f t="shared" si="4"/>
        <v>OK</v>
      </c>
      <c r="D152" s="157" t="str">
        <f t="shared" si="5"/>
        <v>OK</v>
      </c>
    </row>
    <row r="153" spans="2:4">
      <c r="B153" s="168">
        <f>Master!E153</f>
        <v>0</v>
      </c>
      <c r="C153" s="157" t="str">
        <f t="shared" si="4"/>
        <v>OK</v>
      </c>
      <c r="D153" s="157" t="str">
        <f t="shared" si="5"/>
        <v>OK</v>
      </c>
    </row>
    <row r="154" spans="2:4">
      <c r="B154" s="168">
        <f>Master!E154</f>
        <v>0</v>
      </c>
      <c r="C154" s="157" t="str">
        <f t="shared" si="4"/>
        <v>OK</v>
      </c>
      <c r="D154" s="157" t="str">
        <f t="shared" si="5"/>
        <v>OK</v>
      </c>
    </row>
    <row r="155" spans="2:4">
      <c r="B155" s="168">
        <f>Master!E155</f>
        <v>0</v>
      </c>
      <c r="C155" s="157" t="str">
        <f t="shared" si="4"/>
        <v>OK</v>
      </c>
      <c r="D155" s="157" t="str">
        <f t="shared" si="5"/>
        <v>OK</v>
      </c>
    </row>
    <row r="156" spans="2:4">
      <c r="B156" s="168">
        <f>Master!E156</f>
        <v>0</v>
      </c>
      <c r="C156" s="157" t="str">
        <f t="shared" si="4"/>
        <v>OK</v>
      </c>
      <c r="D156" s="157" t="str">
        <f t="shared" si="5"/>
        <v>OK</v>
      </c>
    </row>
    <row r="157" spans="2:4">
      <c r="B157" s="168">
        <f>Master!E157</f>
        <v>0</v>
      </c>
      <c r="C157" s="157" t="str">
        <f t="shared" si="4"/>
        <v>OK</v>
      </c>
      <c r="D157" s="157" t="str">
        <f t="shared" si="5"/>
        <v>OK</v>
      </c>
    </row>
    <row r="158" spans="2:4">
      <c r="B158" s="168">
        <f>Master!E158</f>
        <v>0</v>
      </c>
      <c r="C158" s="157" t="str">
        <f t="shared" si="4"/>
        <v>OK</v>
      </c>
      <c r="D158" s="157" t="str">
        <f t="shared" si="5"/>
        <v>OK</v>
      </c>
    </row>
    <row r="159" spans="2:4">
      <c r="B159" s="168">
        <f>Master!E159</f>
        <v>0</v>
      </c>
      <c r="C159" s="157" t="str">
        <f t="shared" si="4"/>
        <v>OK</v>
      </c>
      <c r="D159" s="157" t="str">
        <f t="shared" si="5"/>
        <v>OK</v>
      </c>
    </row>
    <row r="160" spans="2:4">
      <c r="B160" s="168">
        <f>Master!E160</f>
        <v>0</v>
      </c>
      <c r="C160" s="157" t="str">
        <f t="shared" si="4"/>
        <v>OK</v>
      </c>
      <c r="D160" s="157" t="str">
        <f t="shared" si="5"/>
        <v>OK</v>
      </c>
    </row>
    <row r="161" spans="2:4">
      <c r="B161" s="168">
        <f>Master!E161</f>
        <v>0</v>
      </c>
      <c r="C161" s="157" t="str">
        <f t="shared" si="4"/>
        <v>OK</v>
      </c>
      <c r="D161" s="157" t="str">
        <f t="shared" si="5"/>
        <v>OK</v>
      </c>
    </row>
    <row r="162" spans="2:4">
      <c r="B162" s="168">
        <f>Master!E162</f>
        <v>0</v>
      </c>
      <c r="C162" s="157" t="str">
        <f t="shared" si="4"/>
        <v>OK</v>
      </c>
      <c r="D162" s="157" t="str">
        <f t="shared" si="5"/>
        <v>OK</v>
      </c>
    </row>
    <row r="163" spans="2:4">
      <c r="B163" s="168">
        <f>Master!E163</f>
        <v>0</v>
      </c>
      <c r="C163" s="157" t="str">
        <f t="shared" si="4"/>
        <v>OK</v>
      </c>
      <c r="D163" s="157" t="str">
        <f t="shared" si="5"/>
        <v>OK</v>
      </c>
    </row>
    <row r="164" spans="2:4">
      <c r="B164" s="168">
        <f>Master!E164</f>
        <v>0</v>
      </c>
      <c r="C164" s="157" t="str">
        <f t="shared" si="4"/>
        <v>OK</v>
      </c>
      <c r="D164" s="157" t="str">
        <f t="shared" si="5"/>
        <v>OK</v>
      </c>
    </row>
    <row r="165" spans="2:4">
      <c r="B165" s="168">
        <f>Master!E165</f>
        <v>0</v>
      </c>
      <c r="C165" s="157" t="str">
        <f t="shared" si="4"/>
        <v>OK</v>
      </c>
      <c r="D165" s="157" t="str">
        <f t="shared" si="5"/>
        <v>OK</v>
      </c>
    </row>
    <row r="166" spans="2:4">
      <c r="B166" s="168">
        <f>Master!E166</f>
        <v>0</v>
      </c>
      <c r="C166" s="157" t="str">
        <f t="shared" si="4"/>
        <v>OK</v>
      </c>
      <c r="D166" s="157" t="str">
        <f t="shared" si="5"/>
        <v>OK</v>
      </c>
    </row>
    <row r="167" spans="2:4">
      <c r="B167" s="168">
        <f>Master!E167</f>
        <v>0</v>
      </c>
      <c r="C167" s="157" t="str">
        <f t="shared" si="4"/>
        <v>OK</v>
      </c>
      <c r="D167" s="157" t="str">
        <f t="shared" si="5"/>
        <v>OK</v>
      </c>
    </row>
    <row r="168" spans="2:4">
      <c r="B168" s="168">
        <f>Master!E168</f>
        <v>0</v>
      </c>
      <c r="C168" s="157" t="str">
        <f t="shared" si="4"/>
        <v>OK</v>
      </c>
      <c r="D168" s="157" t="str">
        <f t="shared" si="5"/>
        <v>OK</v>
      </c>
    </row>
    <row r="169" spans="2:4">
      <c r="B169" s="168">
        <f>Master!E169</f>
        <v>0</v>
      </c>
      <c r="C169" s="157" t="str">
        <f t="shared" si="4"/>
        <v>OK</v>
      </c>
      <c r="D169" s="157" t="str">
        <f t="shared" si="5"/>
        <v>OK</v>
      </c>
    </row>
    <row r="170" spans="2:4">
      <c r="B170" s="168">
        <f>Master!E170</f>
        <v>0</v>
      </c>
      <c r="C170" s="157" t="str">
        <f t="shared" si="4"/>
        <v>OK</v>
      </c>
      <c r="D170" s="157" t="str">
        <f t="shared" si="5"/>
        <v>OK</v>
      </c>
    </row>
    <row r="171" spans="2:4">
      <c r="B171" s="168">
        <f>Master!E171</f>
        <v>0</v>
      </c>
      <c r="C171" s="157" t="str">
        <f t="shared" si="4"/>
        <v>OK</v>
      </c>
      <c r="D171" s="157" t="str">
        <f t="shared" si="5"/>
        <v>OK</v>
      </c>
    </row>
    <row r="172" spans="2:4">
      <c r="B172" s="168">
        <f>Master!E172</f>
        <v>0</v>
      </c>
      <c r="C172" s="157" t="str">
        <f t="shared" si="4"/>
        <v>OK</v>
      </c>
      <c r="D172" s="157" t="str">
        <f t="shared" si="5"/>
        <v>OK</v>
      </c>
    </row>
    <row r="173" spans="2:4">
      <c r="B173" s="168">
        <f>Master!E173</f>
        <v>0</v>
      </c>
      <c r="C173" s="157" t="str">
        <f t="shared" si="4"/>
        <v>OK</v>
      </c>
      <c r="D173" s="157" t="str">
        <f t="shared" si="5"/>
        <v>OK</v>
      </c>
    </row>
    <row r="174" spans="2:4">
      <c r="B174" s="168">
        <f>Master!E174</f>
        <v>0</v>
      </c>
      <c r="C174" s="157" t="str">
        <f t="shared" si="4"/>
        <v>OK</v>
      </c>
      <c r="D174" s="157" t="str">
        <f t="shared" si="5"/>
        <v>OK</v>
      </c>
    </row>
    <row r="175" spans="2:4">
      <c r="B175" s="168">
        <f>Master!E175</f>
        <v>0</v>
      </c>
      <c r="C175" s="157" t="str">
        <f t="shared" si="4"/>
        <v>OK</v>
      </c>
      <c r="D175" s="157" t="str">
        <f t="shared" si="5"/>
        <v>OK</v>
      </c>
    </row>
    <row r="176" spans="2:4">
      <c r="B176" s="168">
        <f>Master!E176</f>
        <v>0</v>
      </c>
      <c r="C176" s="157" t="str">
        <f t="shared" si="4"/>
        <v>OK</v>
      </c>
      <c r="D176" s="157" t="str">
        <f t="shared" si="5"/>
        <v>OK</v>
      </c>
    </row>
    <row r="177" spans="2:4">
      <c r="B177" s="168">
        <f>Master!E177</f>
        <v>0</v>
      </c>
      <c r="C177" s="157" t="str">
        <f t="shared" si="4"/>
        <v>OK</v>
      </c>
      <c r="D177" s="157" t="str">
        <f t="shared" si="5"/>
        <v>OK</v>
      </c>
    </row>
    <row r="178" spans="2:4">
      <c r="B178" s="168">
        <f>Master!E178</f>
        <v>0</v>
      </c>
      <c r="C178" s="157" t="str">
        <f t="shared" si="4"/>
        <v>OK</v>
      </c>
      <c r="D178" s="157" t="str">
        <f t="shared" si="5"/>
        <v>OK</v>
      </c>
    </row>
    <row r="179" spans="2:4">
      <c r="B179" s="168">
        <f>Master!E179</f>
        <v>0</v>
      </c>
      <c r="C179" s="157" t="str">
        <f t="shared" si="4"/>
        <v>OK</v>
      </c>
      <c r="D179" s="157" t="str">
        <f t="shared" si="5"/>
        <v>OK</v>
      </c>
    </row>
    <row r="180" spans="2:4">
      <c r="B180" s="168">
        <f>Master!E180</f>
        <v>0</v>
      </c>
      <c r="C180" s="157" t="str">
        <f t="shared" si="4"/>
        <v>OK</v>
      </c>
      <c r="D180" s="157" t="str">
        <f t="shared" si="5"/>
        <v>OK</v>
      </c>
    </row>
    <row r="181" spans="2:4">
      <c r="B181" s="168">
        <f>Master!E181</f>
        <v>0</v>
      </c>
      <c r="C181" s="157" t="str">
        <f t="shared" si="4"/>
        <v>OK</v>
      </c>
      <c r="D181" s="157" t="str">
        <f t="shared" si="5"/>
        <v>OK</v>
      </c>
    </row>
    <row r="182" spans="2:4">
      <c r="B182" s="168">
        <f>Master!E182</f>
        <v>0</v>
      </c>
      <c r="C182" s="157" t="str">
        <f t="shared" si="4"/>
        <v>OK</v>
      </c>
      <c r="D182" s="157" t="str">
        <f t="shared" si="5"/>
        <v>OK</v>
      </c>
    </row>
    <row r="183" spans="2:4">
      <c r="B183" s="168">
        <f>Master!E183</f>
        <v>0</v>
      </c>
      <c r="C183" s="157" t="str">
        <f t="shared" si="4"/>
        <v>OK</v>
      </c>
      <c r="D183" s="157" t="str">
        <f t="shared" si="5"/>
        <v>OK</v>
      </c>
    </row>
    <row r="184" spans="2:4">
      <c r="B184" s="168">
        <f>Master!E184</f>
        <v>0</v>
      </c>
      <c r="C184" s="157" t="str">
        <f t="shared" si="4"/>
        <v>OK</v>
      </c>
      <c r="D184" s="157" t="str">
        <f t="shared" si="5"/>
        <v>OK</v>
      </c>
    </row>
    <row r="185" spans="2:4">
      <c r="B185" s="168">
        <f>Master!E185</f>
        <v>0</v>
      </c>
      <c r="C185" s="157" t="str">
        <f t="shared" si="4"/>
        <v>OK</v>
      </c>
      <c r="D185" s="157" t="str">
        <f t="shared" si="5"/>
        <v>OK</v>
      </c>
    </row>
    <row r="186" spans="2:4">
      <c r="B186" s="168">
        <f>Master!E186</f>
        <v>0</v>
      </c>
      <c r="C186" s="157" t="str">
        <f t="shared" si="4"/>
        <v>OK</v>
      </c>
      <c r="D186" s="157" t="str">
        <f t="shared" si="5"/>
        <v>OK</v>
      </c>
    </row>
    <row r="187" spans="2:4">
      <c r="B187" s="168">
        <f>Master!E187</f>
        <v>0</v>
      </c>
      <c r="C187" s="157" t="str">
        <f t="shared" si="4"/>
        <v>OK</v>
      </c>
      <c r="D187" s="157" t="str">
        <f t="shared" si="5"/>
        <v>OK</v>
      </c>
    </row>
    <row r="188" spans="2:4">
      <c r="B188" s="168">
        <f>Master!E188</f>
        <v>0</v>
      </c>
      <c r="C188" s="157" t="str">
        <f t="shared" si="4"/>
        <v>OK</v>
      </c>
      <c r="D188" s="157" t="str">
        <f t="shared" si="5"/>
        <v>OK</v>
      </c>
    </row>
    <row r="189" spans="2:4">
      <c r="B189" s="168">
        <f>Master!E189</f>
        <v>0</v>
      </c>
      <c r="C189" s="157" t="str">
        <f t="shared" si="4"/>
        <v>OK</v>
      </c>
      <c r="D189" s="157" t="str">
        <f t="shared" si="5"/>
        <v>OK</v>
      </c>
    </row>
    <row r="190" spans="2:4">
      <c r="B190" s="168">
        <f>Master!E190</f>
        <v>0</v>
      </c>
      <c r="C190" s="157" t="str">
        <f t="shared" si="4"/>
        <v>OK</v>
      </c>
      <c r="D190" s="157" t="str">
        <f t="shared" si="5"/>
        <v>OK</v>
      </c>
    </row>
    <row r="191" spans="2:4">
      <c r="B191" s="168">
        <f>Master!E191</f>
        <v>0</v>
      </c>
      <c r="C191" s="157" t="str">
        <f t="shared" si="4"/>
        <v>OK</v>
      </c>
      <c r="D191" s="157" t="str">
        <f t="shared" si="5"/>
        <v>OK</v>
      </c>
    </row>
    <row r="192" spans="2:4">
      <c r="B192" s="168">
        <f>Master!E192</f>
        <v>0</v>
      </c>
      <c r="C192" s="157" t="str">
        <f t="shared" si="4"/>
        <v>OK</v>
      </c>
      <c r="D192" s="157" t="str">
        <f t="shared" si="5"/>
        <v>OK</v>
      </c>
    </row>
    <row r="193" spans="2:4">
      <c r="B193" s="168">
        <f>Master!E193</f>
        <v>0</v>
      </c>
      <c r="C193" s="157" t="str">
        <f t="shared" si="4"/>
        <v>OK</v>
      </c>
      <c r="D193" s="157" t="str">
        <f t="shared" si="5"/>
        <v>OK</v>
      </c>
    </row>
    <row r="194" spans="2:4">
      <c r="B194" s="168">
        <f>Master!E194</f>
        <v>0</v>
      </c>
      <c r="C194" s="157" t="str">
        <f t="shared" si="4"/>
        <v>OK</v>
      </c>
      <c r="D194" s="157" t="str">
        <f t="shared" si="5"/>
        <v>OK</v>
      </c>
    </row>
    <row r="195" spans="2:4">
      <c r="B195" s="168">
        <f>Master!E195</f>
        <v>0</v>
      </c>
      <c r="C195" s="157" t="str">
        <f t="shared" si="4"/>
        <v>OK</v>
      </c>
      <c r="D195" s="157" t="str">
        <f t="shared" si="5"/>
        <v>OK</v>
      </c>
    </row>
    <row r="196" spans="2:4">
      <c r="B196" s="168">
        <f>Master!E196</f>
        <v>0</v>
      </c>
      <c r="C196" s="157" t="str">
        <f t="shared" ref="C196:C259" si="6">IF(COUNTIF(A:A,B196),"OK","Missing")</f>
        <v>OK</v>
      </c>
      <c r="D196" s="157" t="str">
        <f t="shared" ref="D196:D259" si="7">IF(C196="Missing",B196,"OK")</f>
        <v>OK</v>
      </c>
    </row>
    <row r="197" spans="2:4">
      <c r="B197" s="168">
        <f>Master!E197</f>
        <v>0</v>
      </c>
      <c r="C197" s="157" t="str">
        <f t="shared" si="6"/>
        <v>OK</v>
      </c>
      <c r="D197" s="157" t="str">
        <f t="shared" si="7"/>
        <v>OK</v>
      </c>
    </row>
    <row r="198" spans="2:4">
      <c r="B198" s="168">
        <f>Master!E198</f>
        <v>0</v>
      </c>
      <c r="C198" s="157" t="str">
        <f t="shared" si="6"/>
        <v>OK</v>
      </c>
      <c r="D198" s="157" t="str">
        <f t="shared" si="7"/>
        <v>OK</v>
      </c>
    </row>
    <row r="199" spans="2:4">
      <c r="B199" s="168">
        <f>Master!E199</f>
        <v>0</v>
      </c>
      <c r="C199" s="157" t="str">
        <f t="shared" si="6"/>
        <v>OK</v>
      </c>
      <c r="D199" s="157" t="str">
        <f t="shared" si="7"/>
        <v>OK</v>
      </c>
    </row>
    <row r="200" spans="2:4">
      <c r="B200" s="168">
        <f>Master!E200</f>
        <v>0</v>
      </c>
      <c r="C200" s="157" t="str">
        <f t="shared" si="6"/>
        <v>OK</v>
      </c>
      <c r="D200" s="157" t="str">
        <f t="shared" si="7"/>
        <v>OK</v>
      </c>
    </row>
    <row r="201" spans="2:4">
      <c r="B201" s="168">
        <f>Master!E201</f>
        <v>0</v>
      </c>
      <c r="C201" s="157" t="str">
        <f t="shared" si="6"/>
        <v>OK</v>
      </c>
      <c r="D201" s="157" t="str">
        <f t="shared" si="7"/>
        <v>OK</v>
      </c>
    </row>
    <row r="202" spans="2:4">
      <c r="B202" s="168">
        <f>Master!E202</f>
        <v>0</v>
      </c>
      <c r="C202" s="157" t="str">
        <f t="shared" si="6"/>
        <v>OK</v>
      </c>
      <c r="D202" s="157" t="str">
        <f t="shared" si="7"/>
        <v>OK</v>
      </c>
    </row>
    <row r="203" spans="2:4">
      <c r="B203" s="168">
        <f>Master!E203</f>
        <v>0</v>
      </c>
      <c r="C203" s="157" t="str">
        <f t="shared" si="6"/>
        <v>OK</v>
      </c>
      <c r="D203" s="157" t="str">
        <f t="shared" si="7"/>
        <v>OK</v>
      </c>
    </row>
    <row r="204" spans="2:4">
      <c r="B204" s="168">
        <f>Master!E204</f>
        <v>0</v>
      </c>
      <c r="C204" s="157" t="str">
        <f t="shared" si="6"/>
        <v>OK</v>
      </c>
      <c r="D204" s="157" t="str">
        <f t="shared" si="7"/>
        <v>OK</v>
      </c>
    </row>
    <row r="205" spans="2:4">
      <c r="B205" s="168">
        <f>Master!E205</f>
        <v>0</v>
      </c>
      <c r="C205" s="157" t="str">
        <f t="shared" si="6"/>
        <v>OK</v>
      </c>
      <c r="D205" s="157" t="str">
        <f t="shared" si="7"/>
        <v>OK</v>
      </c>
    </row>
    <row r="206" spans="2:4">
      <c r="B206" s="168">
        <f>Master!E206</f>
        <v>0</v>
      </c>
      <c r="C206" s="157" t="str">
        <f t="shared" si="6"/>
        <v>OK</v>
      </c>
      <c r="D206" s="157" t="str">
        <f t="shared" si="7"/>
        <v>OK</v>
      </c>
    </row>
    <row r="207" spans="2:4">
      <c r="B207" s="168">
        <f>Master!E207</f>
        <v>0</v>
      </c>
      <c r="C207" s="157" t="str">
        <f t="shared" si="6"/>
        <v>OK</v>
      </c>
      <c r="D207" s="157" t="str">
        <f t="shared" si="7"/>
        <v>OK</v>
      </c>
    </row>
    <row r="208" spans="2:4">
      <c r="B208" s="168">
        <f>Master!E208</f>
        <v>0</v>
      </c>
      <c r="C208" s="157" t="str">
        <f t="shared" si="6"/>
        <v>OK</v>
      </c>
      <c r="D208" s="157" t="str">
        <f t="shared" si="7"/>
        <v>OK</v>
      </c>
    </row>
    <row r="209" spans="2:4">
      <c r="B209" s="168">
        <f>Master!E209</f>
        <v>0</v>
      </c>
      <c r="C209" s="157" t="str">
        <f t="shared" si="6"/>
        <v>OK</v>
      </c>
      <c r="D209" s="157" t="str">
        <f t="shared" si="7"/>
        <v>OK</v>
      </c>
    </row>
    <row r="210" spans="2:4">
      <c r="B210" s="168">
        <f>Master!E210</f>
        <v>0</v>
      </c>
      <c r="C210" s="157" t="str">
        <f t="shared" si="6"/>
        <v>OK</v>
      </c>
      <c r="D210" s="157" t="str">
        <f t="shared" si="7"/>
        <v>OK</v>
      </c>
    </row>
    <row r="211" spans="2:4">
      <c r="B211" s="168">
        <f>Master!E211</f>
        <v>0</v>
      </c>
      <c r="C211" s="157" t="str">
        <f t="shared" si="6"/>
        <v>OK</v>
      </c>
      <c r="D211" s="157" t="str">
        <f t="shared" si="7"/>
        <v>OK</v>
      </c>
    </row>
    <row r="212" spans="2:4">
      <c r="B212" s="168">
        <f>Master!E212</f>
        <v>0</v>
      </c>
      <c r="C212" s="157" t="str">
        <f t="shared" si="6"/>
        <v>OK</v>
      </c>
      <c r="D212" s="157" t="str">
        <f t="shared" si="7"/>
        <v>OK</v>
      </c>
    </row>
    <row r="213" spans="2:4">
      <c r="B213" s="168">
        <f>Master!E213</f>
        <v>0</v>
      </c>
      <c r="C213" s="157" t="str">
        <f t="shared" si="6"/>
        <v>OK</v>
      </c>
      <c r="D213" s="157" t="str">
        <f t="shared" si="7"/>
        <v>OK</v>
      </c>
    </row>
    <row r="214" spans="2:4">
      <c r="B214" s="168">
        <f>Master!E214</f>
        <v>0</v>
      </c>
      <c r="C214" s="157" t="str">
        <f t="shared" si="6"/>
        <v>OK</v>
      </c>
      <c r="D214" s="157" t="str">
        <f t="shared" si="7"/>
        <v>OK</v>
      </c>
    </row>
    <row r="215" spans="2:4">
      <c r="B215" s="168">
        <f>Master!E215</f>
        <v>0</v>
      </c>
      <c r="C215" s="157" t="str">
        <f t="shared" si="6"/>
        <v>OK</v>
      </c>
      <c r="D215" s="157" t="str">
        <f t="shared" si="7"/>
        <v>OK</v>
      </c>
    </row>
    <row r="216" spans="2:4">
      <c r="B216" s="168">
        <f>Master!E216</f>
        <v>0</v>
      </c>
      <c r="C216" s="157" t="str">
        <f t="shared" si="6"/>
        <v>OK</v>
      </c>
      <c r="D216" s="157" t="str">
        <f t="shared" si="7"/>
        <v>OK</v>
      </c>
    </row>
    <row r="217" spans="2:4">
      <c r="B217" s="168">
        <f>Master!E217</f>
        <v>0</v>
      </c>
      <c r="C217" s="157" t="str">
        <f t="shared" si="6"/>
        <v>OK</v>
      </c>
      <c r="D217" s="157" t="str">
        <f t="shared" si="7"/>
        <v>OK</v>
      </c>
    </row>
    <row r="218" spans="2:4">
      <c r="B218" s="168">
        <f>Master!E218</f>
        <v>0</v>
      </c>
      <c r="C218" s="157" t="str">
        <f t="shared" si="6"/>
        <v>OK</v>
      </c>
      <c r="D218" s="157" t="str">
        <f t="shared" si="7"/>
        <v>OK</v>
      </c>
    </row>
    <row r="219" spans="2:4">
      <c r="B219" s="168">
        <f>Master!E219</f>
        <v>0</v>
      </c>
      <c r="C219" s="157" t="str">
        <f t="shared" si="6"/>
        <v>OK</v>
      </c>
      <c r="D219" s="157" t="str">
        <f t="shared" si="7"/>
        <v>OK</v>
      </c>
    </row>
    <row r="220" spans="2:4">
      <c r="B220" s="168">
        <f>Master!E220</f>
        <v>0</v>
      </c>
      <c r="C220" s="157" t="str">
        <f t="shared" si="6"/>
        <v>OK</v>
      </c>
      <c r="D220" s="157" t="str">
        <f t="shared" si="7"/>
        <v>OK</v>
      </c>
    </row>
    <row r="221" spans="2:4">
      <c r="B221" s="168">
        <f>Master!E221</f>
        <v>0</v>
      </c>
      <c r="C221" s="157" t="str">
        <f t="shared" si="6"/>
        <v>OK</v>
      </c>
      <c r="D221" s="157" t="str">
        <f t="shared" si="7"/>
        <v>OK</v>
      </c>
    </row>
    <row r="222" spans="2:4">
      <c r="B222" s="168">
        <f>Master!E222</f>
        <v>0</v>
      </c>
      <c r="C222" s="157" t="str">
        <f t="shared" si="6"/>
        <v>OK</v>
      </c>
      <c r="D222" s="157" t="str">
        <f t="shared" si="7"/>
        <v>OK</v>
      </c>
    </row>
    <row r="223" spans="2:4">
      <c r="B223" s="168">
        <f>Master!E223</f>
        <v>0</v>
      </c>
      <c r="C223" s="157" t="str">
        <f t="shared" si="6"/>
        <v>OK</v>
      </c>
      <c r="D223" s="157" t="str">
        <f t="shared" si="7"/>
        <v>OK</v>
      </c>
    </row>
    <row r="224" spans="2:4">
      <c r="B224" s="168">
        <f>Master!E224</f>
        <v>0</v>
      </c>
      <c r="C224" s="157" t="str">
        <f t="shared" si="6"/>
        <v>OK</v>
      </c>
      <c r="D224" s="157" t="str">
        <f t="shared" si="7"/>
        <v>OK</v>
      </c>
    </row>
    <row r="225" spans="2:4">
      <c r="B225" s="168">
        <f>Master!E225</f>
        <v>0</v>
      </c>
      <c r="C225" s="157" t="str">
        <f t="shared" si="6"/>
        <v>OK</v>
      </c>
      <c r="D225" s="157" t="str">
        <f t="shared" si="7"/>
        <v>OK</v>
      </c>
    </row>
    <row r="226" spans="2:4">
      <c r="B226" s="168">
        <f>Master!E226</f>
        <v>0</v>
      </c>
      <c r="C226" s="157" t="str">
        <f t="shared" si="6"/>
        <v>OK</v>
      </c>
      <c r="D226" s="157" t="str">
        <f t="shared" si="7"/>
        <v>OK</v>
      </c>
    </row>
    <row r="227" spans="2:4">
      <c r="B227" s="168">
        <f>Master!E227</f>
        <v>0</v>
      </c>
      <c r="C227" s="157" t="str">
        <f t="shared" si="6"/>
        <v>OK</v>
      </c>
      <c r="D227" s="157" t="str">
        <f t="shared" si="7"/>
        <v>OK</v>
      </c>
    </row>
    <row r="228" spans="2:4">
      <c r="B228" s="168">
        <f>Master!E228</f>
        <v>0</v>
      </c>
      <c r="C228" s="157" t="str">
        <f t="shared" si="6"/>
        <v>OK</v>
      </c>
      <c r="D228" s="157" t="str">
        <f t="shared" si="7"/>
        <v>OK</v>
      </c>
    </row>
    <row r="229" spans="2:4">
      <c r="B229" s="168">
        <f>Master!E229</f>
        <v>0</v>
      </c>
      <c r="C229" s="157" t="str">
        <f t="shared" si="6"/>
        <v>OK</v>
      </c>
      <c r="D229" s="157" t="str">
        <f t="shared" si="7"/>
        <v>OK</v>
      </c>
    </row>
    <row r="230" spans="2:4">
      <c r="B230" s="168">
        <f>Master!E230</f>
        <v>0</v>
      </c>
      <c r="C230" s="157" t="str">
        <f t="shared" si="6"/>
        <v>OK</v>
      </c>
      <c r="D230" s="157" t="str">
        <f t="shared" si="7"/>
        <v>OK</v>
      </c>
    </row>
    <row r="231" spans="2:4">
      <c r="B231" s="168">
        <f>Master!E231</f>
        <v>0</v>
      </c>
      <c r="C231" s="157" t="str">
        <f t="shared" si="6"/>
        <v>OK</v>
      </c>
      <c r="D231" s="157" t="str">
        <f t="shared" si="7"/>
        <v>OK</v>
      </c>
    </row>
    <row r="232" spans="2:4">
      <c r="B232" s="168">
        <f>Master!E232</f>
        <v>0</v>
      </c>
      <c r="C232" s="157" t="str">
        <f t="shared" si="6"/>
        <v>OK</v>
      </c>
      <c r="D232" s="157" t="str">
        <f t="shared" si="7"/>
        <v>OK</v>
      </c>
    </row>
    <row r="233" spans="2:4">
      <c r="B233" s="168">
        <f>Master!E233</f>
        <v>0</v>
      </c>
      <c r="C233" s="157" t="str">
        <f t="shared" si="6"/>
        <v>OK</v>
      </c>
      <c r="D233" s="157" t="str">
        <f t="shared" si="7"/>
        <v>OK</v>
      </c>
    </row>
    <row r="234" spans="2:4">
      <c r="B234" s="168">
        <f>Master!E234</f>
        <v>0</v>
      </c>
      <c r="C234" s="157" t="str">
        <f t="shared" si="6"/>
        <v>OK</v>
      </c>
      <c r="D234" s="157" t="str">
        <f t="shared" si="7"/>
        <v>OK</v>
      </c>
    </row>
    <row r="235" spans="2:4">
      <c r="B235" s="168">
        <f>Master!E235</f>
        <v>0</v>
      </c>
      <c r="C235" s="157" t="str">
        <f t="shared" si="6"/>
        <v>OK</v>
      </c>
      <c r="D235" s="157" t="str">
        <f t="shared" si="7"/>
        <v>OK</v>
      </c>
    </row>
    <row r="236" spans="2:4">
      <c r="B236" s="168">
        <f>Master!E236</f>
        <v>0</v>
      </c>
      <c r="C236" s="157" t="str">
        <f t="shared" si="6"/>
        <v>OK</v>
      </c>
      <c r="D236" s="157" t="str">
        <f t="shared" si="7"/>
        <v>OK</v>
      </c>
    </row>
    <row r="237" spans="2:4">
      <c r="B237" s="168">
        <f>Master!E237</f>
        <v>0</v>
      </c>
      <c r="C237" s="157" t="str">
        <f t="shared" si="6"/>
        <v>OK</v>
      </c>
      <c r="D237" s="157" t="str">
        <f t="shared" si="7"/>
        <v>OK</v>
      </c>
    </row>
    <row r="238" spans="2:4">
      <c r="B238" s="168">
        <f>Master!E238</f>
        <v>0</v>
      </c>
      <c r="C238" s="157" t="str">
        <f t="shared" si="6"/>
        <v>OK</v>
      </c>
      <c r="D238" s="157" t="str">
        <f t="shared" si="7"/>
        <v>OK</v>
      </c>
    </row>
    <row r="239" spans="2:4">
      <c r="B239" s="168">
        <f>Master!E239</f>
        <v>0</v>
      </c>
      <c r="C239" s="157" t="str">
        <f t="shared" si="6"/>
        <v>OK</v>
      </c>
      <c r="D239" s="157" t="str">
        <f t="shared" si="7"/>
        <v>OK</v>
      </c>
    </row>
    <row r="240" spans="2:4">
      <c r="B240" s="168">
        <f>Master!E240</f>
        <v>0</v>
      </c>
      <c r="C240" s="157" t="str">
        <f t="shared" si="6"/>
        <v>OK</v>
      </c>
      <c r="D240" s="157" t="str">
        <f t="shared" si="7"/>
        <v>OK</v>
      </c>
    </row>
    <row r="241" spans="2:4">
      <c r="B241" s="168">
        <f>Master!E241</f>
        <v>0</v>
      </c>
      <c r="C241" s="157" t="str">
        <f t="shared" si="6"/>
        <v>OK</v>
      </c>
      <c r="D241" s="157" t="str">
        <f t="shared" si="7"/>
        <v>OK</v>
      </c>
    </row>
    <row r="242" spans="2:4">
      <c r="B242" s="168">
        <f>Master!E242</f>
        <v>0</v>
      </c>
      <c r="C242" s="157" t="str">
        <f t="shared" si="6"/>
        <v>OK</v>
      </c>
      <c r="D242" s="157" t="str">
        <f t="shared" si="7"/>
        <v>OK</v>
      </c>
    </row>
    <row r="243" spans="2:4">
      <c r="B243" s="168">
        <f>Master!E243</f>
        <v>0</v>
      </c>
      <c r="C243" s="157" t="str">
        <f t="shared" si="6"/>
        <v>OK</v>
      </c>
      <c r="D243" s="157" t="str">
        <f t="shared" si="7"/>
        <v>OK</v>
      </c>
    </row>
    <row r="244" spans="2:4">
      <c r="B244" s="168">
        <f>Master!E244</f>
        <v>0</v>
      </c>
      <c r="C244" s="157" t="str">
        <f t="shared" si="6"/>
        <v>OK</v>
      </c>
      <c r="D244" s="157" t="str">
        <f t="shared" si="7"/>
        <v>OK</v>
      </c>
    </row>
    <row r="245" spans="2:4">
      <c r="B245" s="168">
        <f>Master!E245</f>
        <v>0</v>
      </c>
      <c r="C245" s="157" t="str">
        <f t="shared" si="6"/>
        <v>OK</v>
      </c>
      <c r="D245" s="157" t="str">
        <f t="shared" si="7"/>
        <v>OK</v>
      </c>
    </row>
    <row r="246" spans="2:4">
      <c r="B246" s="168">
        <f>Master!E246</f>
        <v>0</v>
      </c>
      <c r="C246" s="157" t="str">
        <f t="shared" si="6"/>
        <v>OK</v>
      </c>
      <c r="D246" s="157" t="str">
        <f t="shared" si="7"/>
        <v>OK</v>
      </c>
    </row>
    <row r="247" spans="2:4">
      <c r="B247" s="168">
        <f>Master!E247</f>
        <v>0</v>
      </c>
      <c r="C247" s="157" t="str">
        <f t="shared" si="6"/>
        <v>OK</v>
      </c>
      <c r="D247" s="157" t="str">
        <f t="shared" si="7"/>
        <v>OK</v>
      </c>
    </row>
    <row r="248" spans="2:4">
      <c r="B248" s="168">
        <f>Master!E248</f>
        <v>0</v>
      </c>
      <c r="C248" s="157" t="str">
        <f t="shared" si="6"/>
        <v>OK</v>
      </c>
      <c r="D248" s="157" t="str">
        <f t="shared" si="7"/>
        <v>OK</v>
      </c>
    </row>
    <row r="249" spans="2:4">
      <c r="B249" s="168">
        <f>Master!E249</f>
        <v>0</v>
      </c>
      <c r="C249" s="157" t="str">
        <f t="shared" si="6"/>
        <v>OK</v>
      </c>
      <c r="D249" s="157" t="str">
        <f t="shared" si="7"/>
        <v>OK</v>
      </c>
    </row>
    <row r="250" spans="2:4">
      <c r="B250" s="168">
        <f>Master!E250</f>
        <v>0</v>
      </c>
      <c r="C250" s="157" t="str">
        <f t="shared" si="6"/>
        <v>OK</v>
      </c>
      <c r="D250" s="157" t="str">
        <f t="shared" si="7"/>
        <v>OK</v>
      </c>
    </row>
    <row r="251" spans="2:4">
      <c r="B251" s="168">
        <f>Master!E251</f>
        <v>0</v>
      </c>
      <c r="C251" s="157" t="str">
        <f t="shared" si="6"/>
        <v>OK</v>
      </c>
      <c r="D251" s="157" t="str">
        <f t="shared" si="7"/>
        <v>OK</v>
      </c>
    </row>
    <row r="252" spans="2:4">
      <c r="B252" s="168">
        <f>Master!E252</f>
        <v>0</v>
      </c>
      <c r="C252" s="157" t="str">
        <f t="shared" si="6"/>
        <v>OK</v>
      </c>
      <c r="D252" s="157" t="str">
        <f t="shared" si="7"/>
        <v>OK</v>
      </c>
    </row>
    <row r="253" spans="2:4">
      <c r="B253" s="168">
        <f>Master!E253</f>
        <v>0</v>
      </c>
      <c r="C253" s="157" t="str">
        <f t="shared" si="6"/>
        <v>OK</v>
      </c>
      <c r="D253" s="157" t="str">
        <f t="shared" si="7"/>
        <v>OK</v>
      </c>
    </row>
    <row r="254" spans="2:4">
      <c r="B254" s="168">
        <f>Master!E254</f>
        <v>0</v>
      </c>
      <c r="C254" s="157" t="str">
        <f t="shared" si="6"/>
        <v>OK</v>
      </c>
      <c r="D254" s="157" t="str">
        <f t="shared" si="7"/>
        <v>OK</v>
      </c>
    </row>
    <row r="255" spans="2:4">
      <c r="B255" s="168">
        <f>Master!E255</f>
        <v>0</v>
      </c>
      <c r="C255" s="157" t="str">
        <f t="shared" si="6"/>
        <v>OK</v>
      </c>
      <c r="D255" s="157" t="str">
        <f t="shared" si="7"/>
        <v>OK</v>
      </c>
    </row>
    <row r="256" spans="2:4">
      <c r="B256" s="168">
        <f>Master!E256</f>
        <v>0</v>
      </c>
      <c r="C256" s="157" t="str">
        <f t="shared" si="6"/>
        <v>OK</v>
      </c>
      <c r="D256" s="157" t="str">
        <f t="shared" si="7"/>
        <v>OK</v>
      </c>
    </row>
    <row r="257" spans="2:4">
      <c r="B257" s="168">
        <f>Master!E257</f>
        <v>0</v>
      </c>
      <c r="C257" s="157" t="str">
        <f t="shared" si="6"/>
        <v>OK</v>
      </c>
      <c r="D257" s="157" t="str">
        <f t="shared" si="7"/>
        <v>OK</v>
      </c>
    </row>
    <row r="258" spans="2:4">
      <c r="B258" s="168">
        <f>Master!E258</f>
        <v>0</v>
      </c>
      <c r="C258" s="157" t="str">
        <f t="shared" si="6"/>
        <v>OK</v>
      </c>
      <c r="D258" s="157" t="str">
        <f t="shared" si="7"/>
        <v>OK</v>
      </c>
    </row>
    <row r="259" spans="2:4">
      <c r="B259" s="168">
        <f>Master!E259</f>
        <v>0</v>
      </c>
      <c r="C259" s="157" t="str">
        <f t="shared" si="6"/>
        <v>OK</v>
      </c>
      <c r="D259" s="157" t="str">
        <f t="shared" si="7"/>
        <v>OK</v>
      </c>
    </row>
    <row r="260" spans="2:4">
      <c r="B260" s="168">
        <f>Master!E260</f>
        <v>0</v>
      </c>
      <c r="C260" s="157" t="str">
        <f t="shared" ref="C260:C323" si="8">IF(COUNTIF(A:A,B260),"OK","Missing")</f>
        <v>OK</v>
      </c>
      <c r="D260" s="157" t="str">
        <f t="shared" ref="D260:D323" si="9">IF(C260="Missing",B260,"OK")</f>
        <v>OK</v>
      </c>
    </row>
    <row r="261" spans="2:4">
      <c r="B261" s="168">
        <f>Master!E261</f>
        <v>0</v>
      </c>
      <c r="C261" s="157" t="str">
        <f t="shared" si="8"/>
        <v>OK</v>
      </c>
      <c r="D261" s="157" t="str">
        <f t="shared" si="9"/>
        <v>OK</v>
      </c>
    </row>
    <row r="262" spans="2:4">
      <c r="B262" s="168">
        <f>Master!E262</f>
        <v>0</v>
      </c>
      <c r="C262" s="157" t="str">
        <f t="shared" si="8"/>
        <v>OK</v>
      </c>
      <c r="D262" s="157" t="str">
        <f t="shared" si="9"/>
        <v>OK</v>
      </c>
    </row>
    <row r="263" spans="2:4">
      <c r="B263" s="168">
        <f>Master!E263</f>
        <v>0</v>
      </c>
      <c r="C263" s="157" t="str">
        <f t="shared" si="8"/>
        <v>OK</v>
      </c>
      <c r="D263" s="157" t="str">
        <f t="shared" si="9"/>
        <v>OK</v>
      </c>
    </row>
    <row r="264" spans="2:4">
      <c r="B264" s="168">
        <f>Master!E264</f>
        <v>0</v>
      </c>
      <c r="C264" s="157" t="str">
        <f t="shared" si="8"/>
        <v>OK</v>
      </c>
      <c r="D264" s="157" t="str">
        <f t="shared" si="9"/>
        <v>OK</v>
      </c>
    </row>
    <row r="265" spans="2:4">
      <c r="B265" s="168">
        <f>Master!E265</f>
        <v>0</v>
      </c>
      <c r="C265" s="157" t="str">
        <f t="shared" si="8"/>
        <v>OK</v>
      </c>
      <c r="D265" s="157" t="str">
        <f t="shared" si="9"/>
        <v>OK</v>
      </c>
    </row>
    <row r="266" spans="2:4">
      <c r="B266" s="168">
        <f>Master!E266</f>
        <v>0</v>
      </c>
      <c r="C266" s="157" t="str">
        <f t="shared" si="8"/>
        <v>OK</v>
      </c>
      <c r="D266" s="157" t="str">
        <f t="shared" si="9"/>
        <v>OK</v>
      </c>
    </row>
    <row r="267" spans="2:4">
      <c r="B267" s="168">
        <f>Master!E267</f>
        <v>0</v>
      </c>
      <c r="C267" s="157" t="str">
        <f t="shared" si="8"/>
        <v>OK</v>
      </c>
      <c r="D267" s="157" t="str">
        <f t="shared" si="9"/>
        <v>OK</v>
      </c>
    </row>
    <row r="268" spans="2:4">
      <c r="B268" s="168">
        <f>Master!E268</f>
        <v>0</v>
      </c>
      <c r="C268" s="157" t="str">
        <f t="shared" si="8"/>
        <v>OK</v>
      </c>
      <c r="D268" s="157" t="str">
        <f t="shared" si="9"/>
        <v>OK</v>
      </c>
    </row>
    <row r="269" spans="2:4">
      <c r="B269" s="168">
        <f>Master!E269</f>
        <v>0</v>
      </c>
      <c r="C269" s="157" t="str">
        <f t="shared" si="8"/>
        <v>OK</v>
      </c>
      <c r="D269" s="157" t="str">
        <f t="shared" si="9"/>
        <v>OK</v>
      </c>
    </row>
    <row r="270" spans="2:4">
      <c r="B270" s="168">
        <f>Master!E270</f>
        <v>0</v>
      </c>
      <c r="C270" s="157" t="str">
        <f t="shared" si="8"/>
        <v>OK</v>
      </c>
      <c r="D270" s="157" t="str">
        <f t="shared" si="9"/>
        <v>OK</v>
      </c>
    </row>
    <row r="271" spans="2:4">
      <c r="B271" s="168">
        <f>Master!E271</f>
        <v>0</v>
      </c>
      <c r="C271" s="157" t="str">
        <f t="shared" si="8"/>
        <v>OK</v>
      </c>
      <c r="D271" s="157" t="str">
        <f t="shared" si="9"/>
        <v>OK</v>
      </c>
    </row>
    <row r="272" spans="2:4">
      <c r="B272" s="168">
        <f>Master!E272</f>
        <v>0</v>
      </c>
      <c r="C272" s="157" t="str">
        <f t="shared" si="8"/>
        <v>OK</v>
      </c>
      <c r="D272" s="157" t="str">
        <f t="shared" si="9"/>
        <v>OK</v>
      </c>
    </row>
    <row r="273" spans="2:4">
      <c r="B273" s="168">
        <f>Master!E273</f>
        <v>0</v>
      </c>
      <c r="C273" s="157" t="str">
        <f t="shared" si="8"/>
        <v>OK</v>
      </c>
      <c r="D273" s="157" t="str">
        <f t="shared" si="9"/>
        <v>OK</v>
      </c>
    </row>
    <row r="274" spans="2:4">
      <c r="B274" s="168">
        <f>Master!E274</f>
        <v>0</v>
      </c>
      <c r="C274" s="157" t="str">
        <f t="shared" si="8"/>
        <v>OK</v>
      </c>
      <c r="D274" s="157" t="str">
        <f t="shared" si="9"/>
        <v>OK</v>
      </c>
    </row>
    <row r="275" spans="2:4">
      <c r="B275" s="168">
        <f>Master!E275</f>
        <v>0</v>
      </c>
      <c r="C275" s="157" t="str">
        <f t="shared" si="8"/>
        <v>OK</v>
      </c>
      <c r="D275" s="157" t="str">
        <f t="shared" si="9"/>
        <v>OK</v>
      </c>
    </row>
    <row r="276" spans="2:4">
      <c r="B276" s="168">
        <f>Master!E276</f>
        <v>0</v>
      </c>
      <c r="C276" s="157" t="str">
        <f t="shared" si="8"/>
        <v>OK</v>
      </c>
      <c r="D276" s="157" t="str">
        <f t="shared" si="9"/>
        <v>OK</v>
      </c>
    </row>
    <row r="277" spans="2:4">
      <c r="B277" s="168">
        <f>Master!E277</f>
        <v>0</v>
      </c>
      <c r="C277" s="157" t="str">
        <f t="shared" si="8"/>
        <v>OK</v>
      </c>
      <c r="D277" s="157" t="str">
        <f t="shared" si="9"/>
        <v>OK</v>
      </c>
    </row>
    <row r="278" spans="2:4">
      <c r="B278" s="168">
        <f>Master!E278</f>
        <v>0</v>
      </c>
      <c r="C278" s="157" t="str">
        <f t="shared" si="8"/>
        <v>OK</v>
      </c>
      <c r="D278" s="157" t="str">
        <f t="shared" si="9"/>
        <v>OK</v>
      </c>
    </row>
    <row r="279" spans="2:4">
      <c r="B279" s="168">
        <f>Master!E279</f>
        <v>0</v>
      </c>
      <c r="C279" s="157" t="str">
        <f t="shared" si="8"/>
        <v>OK</v>
      </c>
      <c r="D279" s="157" t="str">
        <f t="shared" si="9"/>
        <v>OK</v>
      </c>
    </row>
    <row r="280" spans="2:4">
      <c r="B280" s="168">
        <f>Master!E280</f>
        <v>0</v>
      </c>
      <c r="C280" s="157" t="str">
        <f t="shared" si="8"/>
        <v>OK</v>
      </c>
      <c r="D280" s="157" t="str">
        <f t="shared" si="9"/>
        <v>OK</v>
      </c>
    </row>
    <row r="281" spans="2:4">
      <c r="B281" s="168">
        <f>Master!E281</f>
        <v>0</v>
      </c>
      <c r="C281" s="157" t="str">
        <f t="shared" si="8"/>
        <v>OK</v>
      </c>
      <c r="D281" s="157" t="str">
        <f t="shared" si="9"/>
        <v>OK</v>
      </c>
    </row>
    <row r="282" spans="2:4">
      <c r="B282" s="168">
        <f>Master!E282</f>
        <v>0</v>
      </c>
      <c r="C282" s="157" t="str">
        <f t="shared" si="8"/>
        <v>OK</v>
      </c>
      <c r="D282" s="157" t="str">
        <f t="shared" si="9"/>
        <v>OK</v>
      </c>
    </row>
    <row r="283" spans="2:4">
      <c r="B283" s="168">
        <f>Master!E283</f>
        <v>0</v>
      </c>
      <c r="C283" s="157" t="str">
        <f t="shared" si="8"/>
        <v>OK</v>
      </c>
      <c r="D283" s="157" t="str">
        <f t="shared" si="9"/>
        <v>OK</v>
      </c>
    </row>
    <row r="284" spans="2:4">
      <c r="B284" s="168">
        <f>Master!E284</f>
        <v>0</v>
      </c>
      <c r="C284" s="157" t="str">
        <f t="shared" si="8"/>
        <v>OK</v>
      </c>
      <c r="D284" s="157" t="str">
        <f t="shared" si="9"/>
        <v>OK</v>
      </c>
    </row>
    <row r="285" spans="2:4">
      <c r="B285" s="168">
        <f>Master!E285</f>
        <v>0</v>
      </c>
      <c r="C285" s="157" t="str">
        <f t="shared" si="8"/>
        <v>OK</v>
      </c>
      <c r="D285" s="157" t="str">
        <f t="shared" si="9"/>
        <v>OK</v>
      </c>
    </row>
    <row r="286" spans="2:4">
      <c r="B286" s="168">
        <f>Master!E286</f>
        <v>0</v>
      </c>
      <c r="C286" s="157" t="str">
        <f t="shared" si="8"/>
        <v>OK</v>
      </c>
      <c r="D286" s="157" t="str">
        <f t="shared" si="9"/>
        <v>OK</v>
      </c>
    </row>
    <row r="287" spans="2:4">
      <c r="B287" s="168">
        <f>Master!E287</f>
        <v>0</v>
      </c>
      <c r="C287" s="157" t="str">
        <f t="shared" si="8"/>
        <v>OK</v>
      </c>
      <c r="D287" s="157" t="str">
        <f t="shared" si="9"/>
        <v>OK</v>
      </c>
    </row>
    <row r="288" spans="2:4">
      <c r="B288" s="168">
        <f>Master!E288</f>
        <v>0</v>
      </c>
      <c r="C288" s="157" t="str">
        <f t="shared" si="8"/>
        <v>OK</v>
      </c>
      <c r="D288" s="157" t="str">
        <f t="shared" si="9"/>
        <v>OK</v>
      </c>
    </row>
    <row r="289" spans="2:4">
      <c r="B289" s="168">
        <f>Master!E289</f>
        <v>0</v>
      </c>
      <c r="C289" s="157" t="str">
        <f t="shared" si="8"/>
        <v>OK</v>
      </c>
      <c r="D289" s="157" t="str">
        <f t="shared" si="9"/>
        <v>OK</v>
      </c>
    </row>
    <row r="290" spans="2:4">
      <c r="B290" s="168">
        <f>Master!E290</f>
        <v>0</v>
      </c>
      <c r="C290" s="157" t="str">
        <f t="shared" si="8"/>
        <v>OK</v>
      </c>
      <c r="D290" s="157" t="str">
        <f t="shared" si="9"/>
        <v>OK</v>
      </c>
    </row>
    <row r="291" spans="2:4">
      <c r="B291" s="168">
        <f>Master!E291</f>
        <v>0</v>
      </c>
      <c r="C291" s="157" t="str">
        <f t="shared" si="8"/>
        <v>OK</v>
      </c>
      <c r="D291" s="157" t="str">
        <f t="shared" si="9"/>
        <v>OK</v>
      </c>
    </row>
    <row r="292" spans="2:4">
      <c r="B292" s="168">
        <f>Master!E292</f>
        <v>0</v>
      </c>
      <c r="C292" s="157" t="str">
        <f t="shared" si="8"/>
        <v>OK</v>
      </c>
      <c r="D292" s="157" t="str">
        <f t="shared" si="9"/>
        <v>OK</v>
      </c>
    </row>
    <row r="293" spans="2:4">
      <c r="B293" s="168">
        <f>Master!E293</f>
        <v>0</v>
      </c>
      <c r="C293" s="157" t="str">
        <f t="shared" si="8"/>
        <v>OK</v>
      </c>
      <c r="D293" s="157" t="str">
        <f t="shared" si="9"/>
        <v>OK</v>
      </c>
    </row>
    <row r="294" spans="2:4">
      <c r="B294" s="168">
        <f>Master!E294</f>
        <v>0</v>
      </c>
      <c r="C294" s="157" t="str">
        <f t="shared" si="8"/>
        <v>OK</v>
      </c>
      <c r="D294" s="157" t="str">
        <f t="shared" si="9"/>
        <v>OK</v>
      </c>
    </row>
    <row r="295" spans="2:4">
      <c r="B295" s="168">
        <f>Master!E295</f>
        <v>0</v>
      </c>
      <c r="C295" s="157" t="str">
        <f t="shared" si="8"/>
        <v>OK</v>
      </c>
      <c r="D295" s="157" t="str">
        <f t="shared" si="9"/>
        <v>OK</v>
      </c>
    </row>
    <row r="296" spans="2:4">
      <c r="B296" s="168">
        <f>Master!E296</f>
        <v>0</v>
      </c>
      <c r="C296" s="157" t="str">
        <f t="shared" si="8"/>
        <v>OK</v>
      </c>
      <c r="D296" s="157" t="str">
        <f t="shared" si="9"/>
        <v>OK</v>
      </c>
    </row>
    <row r="297" spans="2:4">
      <c r="B297" s="168">
        <f>Master!E297</f>
        <v>0</v>
      </c>
      <c r="C297" s="157" t="str">
        <f t="shared" si="8"/>
        <v>OK</v>
      </c>
      <c r="D297" s="157" t="str">
        <f t="shared" si="9"/>
        <v>OK</v>
      </c>
    </row>
    <row r="298" spans="2:4">
      <c r="B298" s="168">
        <f>Master!E298</f>
        <v>0</v>
      </c>
      <c r="C298" s="157" t="str">
        <f t="shared" si="8"/>
        <v>OK</v>
      </c>
      <c r="D298" s="157" t="str">
        <f t="shared" si="9"/>
        <v>OK</v>
      </c>
    </row>
    <row r="299" spans="2:4">
      <c r="B299" s="168">
        <f>Master!E299</f>
        <v>0</v>
      </c>
      <c r="C299" s="157" t="str">
        <f t="shared" si="8"/>
        <v>OK</v>
      </c>
      <c r="D299" s="157" t="str">
        <f t="shared" si="9"/>
        <v>OK</v>
      </c>
    </row>
    <row r="300" spans="2:4">
      <c r="B300" s="168">
        <f>Master!E300</f>
        <v>0</v>
      </c>
      <c r="C300" s="157" t="str">
        <f t="shared" si="8"/>
        <v>OK</v>
      </c>
      <c r="D300" s="157" t="str">
        <f t="shared" si="9"/>
        <v>OK</v>
      </c>
    </row>
    <row r="301" spans="2:4">
      <c r="B301" s="168">
        <f>Master!E301</f>
        <v>0</v>
      </c>
      <c r="C301" s="157" t="str">
        <f t="shared" si="8"/>
        <v>OK</v>
      </c>
      <c r="D301" s="157" t="str">
        <f t="shared" si="9"/>
        <v>OK</v>
      </c>
    </row>
    <row r="302" spans="2:4">
      <c r="B302" s="168">
        <f>Master!E302</f>
        <v>0</v>
      </c>
      <c r="C302" s="157" t="str">
        <f t="shared" si="8"/>
        <v>OK</v>
      </c>
      <c r="D302" s="157" t="str">
        <f t="shared" si="9"/>
        <v>OK</v>
      </c>
    </row>
    <row r="303" spans="2:4">
      <c r="B303" s="168">
        <f>Master!E303</f>
        <v>0</v>
      </c>
      <c r="C303" s="157" t="str">
        <f t="shared" si="8"/>
        <v>OK</v>
      </c>
      <c r="D303" s="157" t="str">
        <f t="shared" si="9"/>
        <v>OK</v>
      </c>
    </row>
    <row r="304" spans="2:4">
      <c r="B304" s="168">
        <f>Master!E304</f>
        <v>0</v>
      </c>
      <c r="C304" s="157" t="str">
        <f t="shared" si="8"/>
        <v>OK</v>
      </c>
      <c r="D304" s="157" t="str">
        <f t="shared" si="9"/>
        <v>OK</v>
      </c>
    </row>
    <row r="305" spans="2:4">
      <c r="B305" s="168">
        <f>Master!E305</f>
        <v>0</v>
      </c>
      <c r="C305" s="157" t="str">
        <f t="shared" si="8"/>
        <v>OK</v>
      </c>
      <c r="D305" s="157" t="str">
        <f t="shared" si="9"/>
        <v>OK</v>
      </c>
    </row>
    <row r="306" spans="2:4">
      <c r="B306" s="168">
        <f>Master!E306</f>
        <v>0</v>
      </c>
      <c r="C306" s="157" t="str">
        <f t="shared" si="8"/>
        <v>OK</v>
      </c>
      <c r="D306" s="157" t="str">
        <f t="shared" si="9"/>
        <v>OK</v>
      </c>
    </row>
    <row r="307" spans="2:4">
      <c r="B307" s="168">
        <f>Master!E307</f>
        <v>0</v>
      </c>
      <c r="C307" s="157" t="str">
        <f t="shared" si="8"/>
        <v>OK</v>
      </c>
      <c r="D307" s="157" t="str">
        <f t="shared" si="9"/>
        <v>OK</v>
      </c>
    </row>
    <row r="308" spans="2:4">
      <c r="B308" s="168">
        <f>Master!E308</f>
        <v>0</v>
      </c>
      <c r="C308" s="157" t="str">
        <f t="shared" si="8"/>
        <v>OK</v>
      </c>
      <c r="D308" s="157" t="str">
        <f t="shared" si="9"/>
        <v>OK</v>
      </c>
    </row>
    <row r="309" spans="2:4">
      <c r="B309" s="168">
        <f>Master!E309</f>
        <v>0</v>
      </c>
      <c r="C309" s="157" t="str">
        <f t="shared" si="8"/>
        <v>OK</v>
      </c>
      <c r="D309" s="157" t="str">
        <f t="shared" si="9"/>
        <v>OK</v>
      </c>
    </row>
    <row r="310" spans="2:4">
      <c r="B310" s="168">
        <f>Master!E310</f>
        <v>0</v>
      </c>
      <c r="C310" s="157" t="str">
        <f t="shared" si="8"/>
        <v>OK</v>
      </c>
      <c r="D310" s="157" t="str">
        <f t="shared" si="9"/>
        <v>OK</v>
      </c>
    </row>
    <row r="311" spans="2:4">
      <c r="B311" s="168">
        <f>Master!E311</f>
        <v>0</v>
      </c>
      <c r="C311" s="157" t="str">
        <f t="shared" si="8"/>
        <v>OK</v>
      </c>
      <c r="D311" s="157" t="str">
        <f t="shared" si="9"/>
        <v>OK</v>
      </c>
    </row>
    <row r="312" spans="2:4">
      <c r="B312" s="168">
        <f>Master!E312</f>
        <v>0</v>
      </c>
      <c r="C312" s="157" t="str">
        <f t="shared" si="8"/>
        <v>OK</v>
      </c>
      <c r="D312" s="157" t="str">
        <f t="shared" si="9"/>
        <v>OK</v>
      </c>
    </row>
    <row r="313" spans="2:4">
      <c r="B313" s="168">
        <f>Master!E313</f>
        <v>0</v>
      </c>
      <c r="C313" s="157" t="str">
        <f t="shared" si="8"/>
        <v>OK</v>
      </c>
      <c r="D313" s="157" t="str">
        <f t="shared" si="9"/>
        <v>OK</v>
      </c>
    </row>
    <row r="314" spans="2:4">
      <c r="B314" s="168">
        <f>Master!E314</f>
        <v>0</v>
      </c>
      <c r="C314" s="157" t="str">
        <f t="shared" si="8"/>
        <v>OK</v>
      </c>
      <c r="D314" s="157" t="str">
        <f t="shared" si="9"/>
        <v>OK</v>
      </c>
    </row>
    <row r="315" spans="2:4">
      <c r="B315" s="168">
        <f>Master!E315</f>
        <v>0</v>
      </c>
      <c r="C315" s="157" t="str">
        <f t="shared" si="8"/>
        <v>OK</v>
      </c>
      <c r="D315" s="157" t="str">
        <f t="shared" si="9"/>
        <v>OK</v>
      </c>
    </row>
    <row r="316" spans="2:4">
      <c r="B316" s="168">
        <f>Master!E316</f>
        <v>0</v>
      </c>
      <c r="C316" s="157" t="str">
        <f t="shared" si="8"/>
        <v>OK</v>
      </c>
      <c r="D316" s="157" t="str">
        <f t="shared" si="9"/>
        <v>OK</v>
      </c>
    </row>
    <row r="317" spans="2:4">
      <c r="B317" s="168">
        <f>Master!E317</f>
        <v>0</v>
      </c>
      <c r="C317" s="157" t="str">
        <f t="shared" si="8"/>
        <v>OK</v>
      </c>
      <c r="D317" s="157" t="str">
        <f t="shared" si="9"/>
        <v>OK</v>
      </c>
    </row>
    <row r="318" spans="2:4">
      <c r="B318" s="168">
        <f>Master!E318</f>
        <v>0</v>
      </c>
      <c r="C318" s="157" t="str">
        <f t="shared" si="8"/>
        <v>OK</v>
      </c>
      <c r="D318" s="157" t="str">
        <f t="shared" si="9"/>
        <v>OK</v>
      </c>
    </row>
    <row r="319" spans="2:4">
      <c r="B319" s="168">
        <f>Master!E319</f>
        <v>0</v>
      </c>
      <c r="C319" s="157" t="str">
        <f t="shared" si="8"/>
        <v>OK</v>
      </c>
      <c r="D319" s="157" t="str">
        <f t="shared" si="9"/>
        <v>OK</v>
      </c>
    </row>
    <row r="320" spans="2:4">
      <c r="B320" s="168">
        <f>Master!E320</f>
        <v>0</v>
      </c>
      <c r="C320" s="157" t="str">
        <f t="shared" si="8"/>
        <v>OK</v>
      </c>
      <c r="D320" s="157" t="str">
        <f t="shared" si="9"/>
        <v>OK</v>
      </c>
    </row>
    <row r="321" spans="2:4">
      <c r="B321" s="168">
        <f>Master!E321</f>
        <v>0</v>
      </c>
      <c r="C321" s="157" t="str">
        <f t="shared" si="8"/>
        <v>OK</v>
      </c>
      <c r="D321" s="157" t="str">
        <f t="shared" si="9"/>
        <v>OK</v>
      </c>
    </row>
    <row r="322" spans="2:4">
      <c r="B322" s="168">
        <f>Master!E322</f>
        <v>0</v>
      </c>
      <c r="C322" s="157" t="str">
        <f t="shared" si="8"/>
        <v>OK</v>
      </c>
      <c r="D322" s="157" t="str">
        <f t="shared" si="9"/>
        <v>OK</v>
      </c>
    </row>
    <row r="323" spans="2:4">
      <c r="B323" s="168">
        <f>Master!E323</f>
        <v>0</v>
      </c>
      <c r="C323" s="157" t="str">
        <f t="shared" si="8"/>
        <v>OK</v>
      </c>
      <c r="D323" s="157" t="str">
        <f t="shared" si="9"/>
        <v>OK</v>
      </c>
    </row>
    <row r="324" spans="2:4">
      <c r="B324" s="168">
        <f>Master!E324</f>
        <v>0</v>
      </c>
      <c r="C324" s="157" t="str">
        <f t="shared" ref="C324:C387" si="10">IF(COUNTIF(A:A,B324),"OK","Missing")</f>
        <v>OK</v>
      </c>
      <c r="D324" s="157" t="str">
        <f t="shared" ref="D324:D387" si="11">IF(C324="Missing",B324,"OK")</f>
        <v>OK</v>
      </c>
    </row>
    <row r="325" spans="2:4">
      <c r="B325" s="168">
        <f>Master!E325</f>
        <v>0</v>
      </c>
      <c r="C325" s="157" t="str">
        <f t="shared" si="10"/>
        <v>OK</v>
      </c>
      <c r="D325" s="157" t="str">
        <f t="shared" si="11"/>
        <v>OK</v>
      </c>
    </row>
    <row r="326" spans="2:4">
      <c r="B326" s="168">
        <f>Master!E326</f>
        <v>0</v>
      </c>
      <c r="C326" s="157" t="str">
        <f t="shared" si="10"/>
        <v>OK</v>
      </c>
      <c r="D326" s="157" t="str">
        <f t="shared" si="11"/>
        <v>OK</v>
      </c>
    </row>
    <row r="327" spans="2:4">
      <c r="B327" s="168">
        <f>Master!E327</f>
        <v>0</v>
      </c>
      <c r="C327" s="157" t="str">
        <f t="shared" si="10"/>
        <v>OK</v>
      </c>
      <c r="D327" s="157" t="str">
        <f t="shared" si="11"/>
        <v>OK</v>
      </c>
    </row>
    <row r="328" spans="2:4">
      <c r="B328" s="168">
        <f>Master!E328</f>
        <v>0</v>
      </c>
      <c r="C328" s="157" t="str">
        <f t="shared" si="10"/>
        <v>OK</v>
      </c>
      <c r="D328" s="157" t="str">
        <f t="shared" si="11"/>
        <v>OK</v>
      </c>
    </row>
    <row r="329" spans="2:4">
      <c r="B329" s="168">
        <f>Master!E329</f>
        <v>0</v>
      </c>
      <c r="C329" s="157" t="str">
        <f t="shared" si="10"/>
        <v>OK</v>
      </c>
      <c r="D329" s="157" t="str">
        <f t="shared" si="11"/>
        <v>OK</v>
      </c>
    </row>
    <row r="330" spans="2:4">
      <c r="B330" s="168">
        <f>Master!E330</f>
        <v>0</v>
      </c>
      <c r="C330" s="157" t="str">
        <f t="shared" si="10"/>
        <v>OK</v>
      </c>
      <c r="D330" s="157" t="str">
        <f t="shared" si="11"/>
        <v>OK</v>
      </c>
    </row>
    <row r="331" spans="2:4">
      <c r="B331" s="168">
        <f>Master!E331</f>
        <v>0</v>
      </c>
      <c r="C331" s="157" t="str">
        <f t="shared" si="10"/>
        <v>OK</v>
      </c>
      <c r="D331" s="157" t="str">
        <f t="shared" si="11"/>
        <v>OK</v>
      </c>
    </row>
    <row r="332" spans="2:4">
      <c r="B332" s="168">
        <f>Master!E332</f>
        <v>0</v>
      </c>
      <c r="C332" s="157" t="str">
        <f t="shared" si="10"/>
        <v>OK</v>
      </c>
      <c r="D332" s="157" t="str">
        <f t="shared" si="11"/>
        <v>OK</v>
      </c>
    </row>
    <row r="333" spans="2:4">
      <c r="B333" s="168">
        <f>Master!E333</f>
        <v>0</v>
      </c>
      <c r="C333" s="157" t="str">
        <f t="shared" si="10"/>
        <v>OK</v>
      </c>
      <c r="D333" s="157" t="str">
        <f t="shared" si="11"/>
        <v>OK</v>
      </c>
    </row>
    <row r="334" spans="2:4">
      <c r="B334" s="168">
        <f>Master!E334</f>
        <v>0</v>
      </c>
      <c r="C334" s="157" t="str">
        <f t="shared" si="10"/>
        <v>OK</v>
      </c>
      <c r="D334" s="157" t="str">
        <f t="shared" si="11"/>
        <v>OK</v>
      </c>
    </row>
    <row r="335" spans="2:4">
      <c r="B335" s="168">
        <f>Master!E335</f>
        <v>0</v>
      </c>
      <c r="C335" s="157" t="str">
        <f t="shared" si="10"/>
        <v>OK</v>
      </c>
      <c r="D335" s="157" t="str">
        <f t="shared" si="11"/>
        <v>OK</v>
      </c>
    </row>
    <row r="336" spans="2:4">
      <c r="B336" s="168">
        <f>Master!E336</f>
        <v>0</v>
      </c>
      <c r="C336" s="157" t="str">
        <f t="shared" si="10"/>
        <v>OK</v>
      </c>
      <c r="D336" s="157" t="str">
        <f t="shared" si="11"/>
        <v>OK</v>
      </c>
    </row>
    <row r="337" spans="2:4">
      <c r="B337" s="168">
        <f>Master!E337</f>
        <v>0</v>
      </c>
      <c r="C337" s="157" t="str">
        <f t="shared" si="10"/>
        <v>OK</v>
      </c>
      <c r="D337" s="157" t="str">
        <f t="shared" si="11"/>
        <v>OK</v>
      </c>
    </row>
    <row r="338" spans="2:4">
      <c r="B338" s="168">
        <f>Master!E338</f>
        <v>0</v>
      </c>
      <c r="C338" s="157" t="str">
        <f t="shared" si="10"/>
        <v>OK</v>
      </c>
      <c r="D338" s="157" t="str">
        <f t="shared" si="11"/>
        <v>OK</v>
      </c>
    </row>
    <row r="339" spans="2:4">
      <c r="B339" s="168">
        <f>Master!E339</f>
        <v>0</v>
      </c>
      <c r="C339" s="157" t="str">
        <f t="shared" si="10"/>
        <v>OK</v>
      </c>
      <c r="D339" s="157" t="str">
        <f t="shared" si="11"/>
        <v>OK</v>
      </c>
    </row>
    <row r="340" spans="2:4">
      <c r="B340" s="168">
        <f>Master!E340</f>
        <v>0</v>
      </c>
      <c r="C340" s="157" t="str">
        <f t="shared" si="10"/>
        <v>OK</v>
      </c>
      <c r="D340" s="157" t="str">
        <f t="shared" si="11"/>
        <v>OK</v>
      </c>
    </row>
    <row r="341" spans="2:4">
      <c r="B341" s="168">
        <f>Master!E341</f>
        <v>0</v>
      </c>
      <c r="C341" s="157" t="str">
        <f t="shared" si="10"/>
        <v>OK</v>
      </c>
      <c r="D341" s="157" t="str">
        <f t="shared" si="11"/>
        <v>OK</v>
      </c>
    </row>
    <row r="342" spans="2:4">
      <c r="B342" s="168">
        <f>Master!E342</f>
        <v>0</v>
      </c>
      <c r="C342" s="157" t="str">
        <f t="shared" si="10"/>
        <v>OK</v>
      </c>
      <c r="D342" s="157" t="str">
        <f t="shared" si="11"/>
        <v>OK</v>
      </c>
    </row>
    <row r="343" spans="2:4">
      <c r="B343" s="168">
        <f>Master!E343</f>
        <v>0</v>
      </c>
      <c r="C343" s="157" t="str">
        <f t="shared" si="10"/>
        <v>OK</v>
      </c>
      <c r="D343" s="157" t="str">
        <f t="shared" si="11"/>
        <v>OK</v>
      </c>
    </row>
    <row r="344" spans="2:4">
      <c r="B344" s="168">
        <f>Master!E344</f>
        <v>0</v>
      </c>
      <c r="C344" s="157" t="str">
        <f t="shared" si="10"/>
        <v>OK</v>
      </c>
      <c r="D344" s="157" t="str">
        <f t="shared" si="11"/>
        <v>OK</v>
      </c>
    </row>
    <row r="345" spans="2:4">
      <c r="B345" s="168">
        <f>Master!E345</f>
        <v>0</v>
      </c>
      <c r="C345" s="157" t="str">
        <f t="shared" si="10"/>
        <v>OK</v>
      </c>
      <c r="D345" s="157" t="str">
        <f t="shared" si="11"/>
        <v>OK</v>
      </c>
    </row>
    <row r="346" spans="2:4">
      <c r="B346" s="168">
        <f>Master!E346</f>
        <v>0</v>
      </c>
      <c r="C346" s="157" t="str">
        <f t="shared" si="10"/>
        <v>OK</v>
      </c>
      <c r="D346" s="157" t="str">
        <f t="shared" si="11"/>
        <v>OK</v>
      </c>
    </row>
    <row r="347" spans="2:4">
      <c r="B347" s="168">
        <f>Master!E347</f>
        <v>0</v>
      </c>
      <c r="C347" s="157" t="str">
        <f t="shared" si="10"/>
        <v>OK</v>
      </c>
      <c r="D347" s="157" t="str">
        <f t="shared" si="11"/>
        <v>OK</v>
      </c>
    </row>
    <row r="348" spans="2:4">
      <c r="B348" s="168">
        <f>Master!E348</f>
        <v>0</v>
      </c>
      <c r="C348" s="157" t="str">
        <f t="shared" si="10"/>
        <v>OK</v>
      </c>
      <c r="D348" s="157" t="str">
        <f t="shared" si="11"/>
        <v>OK</v>
      </c>
    </row>
    <row r="349" spans="2:4">
      <c r="B349" s="168">
        <f>Master!E349</f>
        <v>0</v>
      </c>
      <c r="C349" s="157" t="str">
        <f t="shared" si="10"/>
        <v>OK</v>
      </c>
      <c r="D349" s="157" t="str">
        <f t="shared" si="11"/>
        <v>OK</v>
      </c>
    </row>
    <row r="350" spans="2:4">
      <c r="B350" s="168">
        <f>Master!E350</f>
        <v>0</v>
      </c>
      <c r="C350" s="157" t="str">
        <f t="shared" si="10"/>
        <v>OK</v>
      </c>
      <c r="D350" s="157" t="str">
        <f t="shared" si="11"/>
        <v>OK</v>
      </c>
    </row>
    <row r="351" spans="2:4">
      <c r="B351" s="168">
        <f>Master!E351</f>
        <v>0</v>
      </c>
      <c r="C351" s="157" t="str">
        <f t="shared" si="10"/>
        <v>OK</v>
      </c>
      <c r="D351" s="157" t="str">
        <f t="shared" si="11"/>
        <v>OK</v>
      </c>
    </row>
    <row r="352" spans="2:4">
      <c r="B352" s="168">
        <f>Master!E352</f>
        <v>0</v>
      </c>
      <c r="C352" s="157" t="str">
        <f t="shared" si="10"/>
        <v>OK</v>
      </c>
      <c r="D352" s="157" t="str">
        <f t="shared" si="11"/>
        <v>OK</v>
      </c>
    </row>
    <row r="353" spans="2:4">
      <c r="B353" s="168">
        <f>Master!E353</f>
        <v>0</v>
      </c>
      <c r="C353" s="157" t="str">
        <f t="shared" si="10"/>
        <v>OK</v>
      </c>
      <c r="D353" s="157" t="str">
        <f t="shared" si="11"/>
        <v>OK</v>
      </c>
    </row>
    <row r="354" spans="2:4">
      <c r="B354" s="168">
        <f>Master!E354</f>
        <v>0</v>
      </c>
      <c r="C354" s="157" t="str">
        <f t="shared" si="10"/>
        <v>OK</v>
      </c>
      <c r="D354" s="157" t="str">
        <f t="shared" si="11"/>
        <v>OK</v>
      </c>
    </row>
    <row r="355" spans="2:4">
      <c r="B355" s="168">
        <f>Master!E355</f>
        <v>0</v>
      </c>
      <c r="C355" s="157" t="str">
        <f t="shared" si="10"/>
        <v>OK</v>
      </c>
      <c r="D355" s="157" t="str">
        <f t="shared" si="11"/>
        <v>OK</v>
      </c>
    </row>
    <row r="356" spans="2:4">
      <c r="B356" s="168">
        <f>Master!E356</f>
        <v>0</v>
      </c>
      <c r="C356" s="157" t="str">
        <f t="shared" si="10"/>
        <v>OK</v>
      </c>
      <c r="D356" s="157" t="str">
        <f t="shared" si="11"/>
        <v>OK</v>
      </c>
    </row>
    <row r="357" spans="2:4">
      <c r="B357" s="168">
        <f>Master!E357</f>
        <v>0</v>
      </c>
      <c r="C357" s="157" t="str">
        <f t="shared" si="10"/>
        <v>OK</v>
      </c>
      <c r="D357" s="157" t="str">
        <f t="shared" si="11"/>
        <v>OK</v>
      </c>
    </row>
    <row r="358" spans="2:4">
      <c r="B358" s="168">
        <f>Master!E358</f>
        <v>0</v>
      </c>
      <c r="C358" s="157" t="str">
        <f t="shared" si="10"/>
        <v>OK</v>
      </c>
      <c r="D358" s="157" t="str">
        <f t="shared" si="11"/>
        <v>OK</v>
      </c>
    </row>
    <row r="359" spans="2:4">
      <c r="B359" s="168">
        <f>Master!E359</f>
        <v>0</v>
      </c>
      <c r="C359" s="157" t="str">
        <f t="shared" si="10"/>
        <v>OK</v>
      </c>
      <c r="D359" s="157" t="str">
        <f t="shared" si="11"/>
        <v>OK</v>
      </c>
    </row>
    <row r="360" spans="2:4">
      <c r="B360" s="168">
        <f>Master!E360</f>
        <v>0</v>
      </c>
      <c r="C360" s="157" t="str">
        <f t="shared" si="10"/>
        <v>OK</v>
      </c>
      <c r="D360" s="157" t="str">
        <f t="shared" si="11"/>
        <v>OK</v>
      </c>
    </row>
    <row r="361" spans="2:4">
      <c r="B361" s="168">
        <f>Master!E361</f>
        <v>0</v>
      </c>
      <c r="C361" s="157" t="str">
        <f t="shared" si="10"/>
        <v>OK</v>
      </c>
      <c r="D361" s="157" t="str">
        <f t="shared" si="11"/>
        <v>OK</v>
      </c>
    </row>
    <row r="362" spans="2:4">
      <c r="B362" s="168">
        <f>Master!E362</f>
        <v>0</v>
      </c>
      <c r="C362" s="157" t="str">
        <f t="shared" si="10"/>
        <v>OK</v>
      </c>
      <c r="D362" s="157" t="str">
        <f t="shared" si="11"/>
        <v>OK</v>
      </c>
    </row>
    <row r="363" spans="2:4">
      <c r="B363" s="168">
        <f>Master!E363</f>
        <v>0</v>
      </c>
      <c r="C363" s="157" t="str">
        <f t="shared" si="10"/>
        <v>OK</v>
      </c>
      <c r="D363" s="157" t="str">
        <f t="shared" si="11"/>
        <v>OK</v>
      </c>
    </row>
    <row r="364" spans="2:4">
      <c r="B364" s="168">
        <f>Master!E364</f>
        <v>0</v>
      </c>
      <c r="C364" s="157" t="str">
        <f t="shared" si="10"/>
        <v>OK</v>
      </c>
      <c r="D364" s="157" t="str">
        <f t="shared" si="11"/>
        <v>OK</v>
      </c>
    </row>
    <row r="365" spans="2:4">
      <c r="B365" s="168">
        <f>Master!E365</f>
        <v>0</v>
      </c>
      <c r="C365" s="157" t="str">
        <f t="shared" si="10"/>
        <v>OK</v>
      </c>
      <c r="D365" s="157" t="str">
        <f t="shared" si="11"/>
        <v>OK</v>
      </c>
    </row>
    <row r="366" spans="2:4">
      <c r="B366" s="168">
        <f>Master!E366</f>
        <v>0</v>
      </c>
      <c r="C366" s="157" t="str">
        <f t="shared" si="10"/>
        <v>OK</v>
      </c>
      <c r="D366" s="157" t="str">
        <f t="shared" si="11"/>
        <v>OK</v>
      </c>
    </row>
    <row r="367" spans="2:4">
      <c r="B367" s="168">
        <f>Master!E367</f>
        <v>0</v>
      </c>
      <c r="C367" s="157" t="str">
        <f t="shared" si="10"/>
        <v>OK</v>
      </c>
      <c r="D367" s="157" t="str">
        <f t="shared" si="11"/>
        <v>OK</v>
      </c>
    </row>
    <row r="368" spans="2:4">
      <c r="B368" s="168">
        <f>Master!E368</f>
        <v>0</v>
      </c>
      <c r="C368" s="157" t="str">
        <f t="shared" si="10"/>
        <v>OK</v>
      </c>
      <c r="D368" s="157" t="str">
        <f t="shared" si="11"/>
        <v>OK</v>
      </c>
    </row>
    <row r="369" spans="2:4">
      <c r="B369" s="168">
        <f>Master!E369</f>
        <v>0</v>
      </c>
      <c r="C369" s="157" t="str">
        <f t="shared" si="10"/>
        <v>OK</v>
      </c>
      <c r="D369" s="157" t="str">
        <f t="shared" si="11"/>
        <v>OK</v>
      </c>
    </row>
    <row r="370" spans="2:4">
      <c r="B370" s="168">
        <f>Master!E370</f>
        <v>0</v>
      </c>
      <c r="C370" s="157" t="str">
        <f t="shared" si="10"/>
        <v>OK</v>
      </c>
      <c r="D370" s="157" t="str">
        <f t="shared" si="11"/>
        <v>OK</v>
      </c>
    </row>
    <row r="371" spans="2:4">
      <c r="B371" s="168">
        <f>Master!E371</f>
        <v>0</v>
      </c>
      <c r="C371" s="157" t="str">
        <f t="shared" si="10"/>
        <v>OK</v>
      </c>
      <c r="D371" s="157" t="str">
        <f t="shared" si="11"/>
        <v>OK</v>
      </c>
    </row>
    <row r="372" spans="2:4">
      <c r="B372" s="168">
        <f>Master!E372</f>
        <v>0</v>
      </c>
      <c r="C372" s="157" t="str">
        <f t="shared" si="10"/>
        <v>OK</v>
      </c>
      <c r="D372" s="157" t="str">
        <f t="shared" si="11"/>
        <v>OK</v>
      </c>
    </row>
    <row r="373" spans="2:4">
      <c r="B373" s="168">
        <f>Master!E373</f>
        <v>0</v>
      </c>
      <c r="C373" s="157" t="str">
        <f t="shared" si="10"/>
        <v>OK</v>
      </c>
      <c r="D373" s="157" t="str">
        <f t="shared" si="11"/>
        <v>OK</v>
      </c>
    </row>
    <row r="374" spans="2:4">
      <c r="B374" s="168">
        <f>Master!E374</f>
        <v>0</v>
      </c>
      <c r="C374" s="157" t="str">
        <f t="shared" si="10"/>
        <v>OK</v>
      </c>
      <c r="D374" s="157" t="str">
        <f t="shared" si="11"/>
        <v>OK</v>
      </c>
    </row>
    <row r="375" spans="2:4">
      <c r="B375" s="168">
        <f>Master!E375</f>
        <v>0</v>
      </c>
      <c r="C375" s="157" t="str">
        <f t="shared" si="10"/>
        <v>OK</v>
      </c>
      <c r="D375" s="157" t="str">
        <f t="shared" si="11"/>
        <v>OK</v>
      </c>
    </row>
    <row r="376" spans="2:4">
      <c r="B376" s="168">
        <f>Master!E376</f>
        <v>0</v>
      </c>
      <c r="C376" s="157" t="str">
        <f t="shared" si="10"/>
        <v>OK</v>
      </c>
      <c r="D376" s="157" t="str">
        <f t="shared" si="11"/>
        <v>OK</v>
      </c>
    </row>
    <row r="377" spans="2:4">
      <c r="B377" s="168">
        <f>Master!E377</f>
        <v>0</v>
      </c>
      <c r="C377" s="157" t="str">
        <f t="shared" si="10"/>
        <v>OK</v>
      </c>
      <c r="D377" s="157" t="str">
        <f t="shared" si="11"/>
        <v>OK</v>
      </c>
    </row>
    <row r="378" spans="2:4">
      <c r="B378" s="168">
        <f>Master!E378</f>
        <v>0</v>
      </c>
      <c r="C378" s="157" t="str">
        <f t="shared" si="10"/>
        <v>OK</v>
      </c>
      <c r="D378" s="157" t="str">
        <f t="shared" si="11"/>
        <v>OK</v>
      </c>
    </row>
    <row r="379" spans="2:4">
      <c r="B379" s="168">
        <f>Master!E379</f>
        <v>0</v>
      </c>
      <c r="C379" s="157" t="str">
        <f t="shared" si="10"/>
        <v>OK</v>
      </c>
      <c r="D379" s="157" t="str">
        <f t="shared" si="11"/>
        <v>OK</v>
      </c>
    </row>
    <row r="380" spans="2:4">
      <c r="B380" s="168">
        <f>Master!E380</f>
        <v>0</v>
      </c>
      <c r="C380" s="157" t="str">
        <f t="shared" si="10"/>
        <v>OK</v>
      </c>
      <c r="D380" s="157" t="str">
        <f t="shared" si="11"/>
        <v>OK</v>
      </c>
    </row>
    <row r="381" spans="2:4">
      <c r="B381" s="168">
        <f>Master!E381</f>
        <v>0</v>
      </c>
      <c r="C381" s="157" t="str">
        <f t="shared" si="10"/>
        <v>OK</v>
      </c>
      <c r="D381" s="157" t="str">
        <f t="shared" si="11"/>
        <v>OK</v>
      </c>
    </row>
    <row r="382" spans="2:4">
      <c r="B382" s="168">
        <f>Master!E382</f>
        <v>0</v>
      </c>
      <c r="C382" s="157" t="str">
        <f t="shared" si="10"/>
        <v>OK</v>
      </c>
      <c r="D382" s="157" t="str">
        <f t="shared" si="11"/>
        <v>OK</v>
      </c>
    </row>
    <row r="383" spans="2:4">
      <c r="B383" s="168">
        <f>Master!E383</f>
        <v>0</v>
      </c>
      <c r="C383" s="157" t="str">
        <f t="shared" si="10"/>
        <v>OK</v>
      </c>
      <c r="D383" s="157" t="str">
        <f t="shared" si="11"/>
        <v>OK</v>
      </c>
    </row>
    <row r="384" spans="2:4">
      <c r="B384" s="168">
        <f>Master!E384</f>
        <v>0</v>
      </c>
      <c r="C384" s="157" t="str">
        <f t="shared" si="10"/>
        <v>OK</v>
      </c>
      <c r="D384" s="157" t="str">
        <f t="shared" si="11"/>
        <v>OK</v>
      </c>
    </row>
    <row r="385" spans="2:4">
      <c r="B385" s="168">
        <f>Master!E385</f>
        <v>0</v>
      </c>
      <c r="C385" s="157" t="str">
        <f t="shared" si="10"/>
        <v>OK</v>
      </c>
      <c r="D385" s="157" t="str">
        <f t="shared" si="11"/>
        <v>OK</v>
      </c>
    </row>
    <row r="386" spans="2:4">
      <c r="B386" s="168">
        <f>Master!E386</f>
        <v>0</v>
      </c>
      <c r="C386" s="157" t="str">
        <f t="shared" si="10"/>
        <v>OK</v>
      </c>
      <c r="D386" s="157" t="str">
        <f t="shared" si="11"/>
        <v>OK</v>
      </c>
    </row>
    <row r="387" spans="2:4">
      <c r="B387" s="168">
        <f>Master!E387</f>
        <v>0</v>
      </c>
      <c r="C387" s="157" t="str">
        <f t="shared" si="10"/>
        <v>OK</v>
      </c>
      <c r="D387" s="157" t="str">
        <f t="shared" si="11"/>
        <v>OK</v>
      </c>
    </row>
    <row r="388" spans="2:4">
      <c r="B388" s="168">
        <f>Master!E388</f>
        <v>0</v>
      </c>
      <c r="C388" s="157" t="str">
        <f t="shared" ref="C388:C451" si="12">IF(COUNTIF(A:A,B388),"OK","Missing")</f>
        <v>OK</v>
      </c>
      <c r="D388" s="157" t="str">
        <f t="shared" ref="D388:D451" si="13">IF(C388="Missing",B388,"OK")</f>
        <v>OK</v>
      </c>
    </row>
    <row r="389" spans="2:4">
      <c r="B389" s="168">
        <f>Master!E389</f>
        <v>0</v>
      </c>
      <c r="C389" s="157" t="str">
        <f t="shared" si="12"/>
        <v>OK</v>
      </c>
      <c r="D389" s="157" t="str">
        <f t="shared" si="13"/>
        <v>OK</v>
      </c>
    </row>
    <row r="390" spans="2:4">
      <c r="B390" s="168">
        <f>Master!E390</f>
        <v>0</v>
      </c>
      <c r="C390" s="157" t="str">
        <f t="shared" si="12"/>
        <v>OK</v>
      </c>
      <c r="D390" s="157" t="str">
        <f t="shared" si="13"/>
        <v>OK</v>
      </c>
    </row>
    <row r="391" spans="2:4">
      <c r="B391" s="168">
        <f>Master!E391</f>
        <v>0</v>
      </c>
      <c r="C391" s="157" t="str">
        <f t="shared" si="12"/>
        <v>OK</v>
      </c>
      <c r="D391" s="157" t="str">
        <f t="shared" si="13"/>
        <v>OK</v>
      </c>
    </row>
    <row r="392" spans="2:4">
      <c r="B392" s="168">
        <f>Master!E392</f>
        <v>0</v>
      </c>
      <c r="C392" s="157" t="str">
        <f t="shared" si="12"/>
        <v>OK</v>
      </c>
      <c r="D392" s="157" t="str">
        <f t="shared" si="13"/>
        <v>OK</v>
      </c>
    </row>
    <row r="393" spans="2:4">
      <c r="B393" s="168">
        <f>Master!E393</f>
        <v>0</v>
      </c>
      <c r="C393" s="157" t="str">
        <f t="shared" si="12"/>
        <v>OK</v>
      </c>
      <c r="D393" s="157" t="str">
        <f t="shared" si="13"/>
        <v>OK</v>
      </c>
    </row>
    <row r="394" spans="2:4">
      <c r="B394" s="168">
        <f>Master!E394</f>
        <v>0</v>
      </c>
      <c r="C394" s="157" t="str">
        <f t="shared" si="12"/>
        <v>OK</v>
      </c>
      <c r="D394" s="157" t="str">
        <f t="shared" si="13"/>
        <v>OK</v>
      </c>
    </row>
    <row r="395" spans="2:4">
      <c r="B395" s="168">
        <f>Master!E395</f>
        <v>0</v>
      </c>
      <c r="C395" s="157" t="str">
        <f t="shared" si="12"/>
        <v>OK</v>
      </c>
      <c r="D395" s="157" t="str">
        <f t="shared" si="13"/>
        <v>OK</v>
      </c>
    </row>
    <row r="396" spans="2:4">
      <c r="B396" s="168">
        <f>Master!E396</f>
        <v>0</v>
      </c>
      <c r="C396" s="157" t="str">
        <f t="shared" si="12"/>
        <v>OK</v>
      </c>
      <c r="D396" s="157" t="str">
        <f t="shared" si="13"/>
        <v>OK</v>
      </c>
    </row>
    <row r="397" spans="2:4">
      <c r="B397" s="168">
        <f>Master!E397</f>
        <v>0</v>
      </c>
      <c r="C397" s="157" t="str">
        <f t="shared" si="12"/>
        <v>OK</v>
      </c>
      <c r="D397" s="157" t="str">
        <f t="shared" si="13"/>
        <v>OK</v>
      </c>
    </row>
    <row r="398" spans="2:4">
      <c r="B398" s="168">
        <f>Master!E398</f>
        <v>0</v>
      </c>
      <c r="C398" s="157" t="str">
        <f t="shared" si="12"/>
        <v>OK</v>
      </c>
      <c r="D398" s="157" t="str">
        <f t="shared" si="13"/>
        <v>OK</v>
      </c>
    </row>
    <row r="399" spans="2:4">
      <c r="B399" s="168">
        <f>Master!E399</f>
        <v>0</v>
      </c>
      <c r="C399" s="157" t="str">
        <f t="shared" si="12"/>
        <v>OK</v>
      </c>
      <c r="D399" s="157" t="str">
        <f t="shared" si="13"/>
        <v>OK</v>
      </c>
    </row>
    <row r="400" spans="2:4">
      <c r="B400" s="168">
        <f>Master!E400</f>
        <v>0</v>
      </c>
      <c r="C400" s="157" t="str">
        <f t="shared" si="12"/>
        <v>OK</v>
      </c>
      <c r="D400" s="157" t="str">
        <f t="shared" si="13"/>
        <v>OK</v>
      </c>
    </row>
    <row r="401" spans="2:4">
      <c r="B401" s="168">
        <f>Master!E401</f>
        <v>0</v>
      </c>
      <c r="C401" s="157" t="str">
        <f t="shared" si="12"/>
        <v>OK</v>
      </c>
      <c r="D401" s="157" t="str">
        <f t="shared" si="13"/>
        <v>OK</v>
      </c>
    </row>
    <row r="402" spans="2:4">
      <c r="B402" s="168">
        <f>Master!E402</f>
        <v>0</v>
      </c>
      <c r="C402" s="157" t="str">
        <f t="shared" si="12"/>
        <v>OK</v>
      </c>
      <c r="D402" s="157" t="str">
        <f t="shared" si="13"/>
        <v>OK</v>
      </c>
    </row>
    <row r="403" spans="2:4">
      <c r="B403" s="168">
        <f>Master!E403</f>
        <v>0</v>
      </c>
      <c r="C403" s="157" t="str">
        <f t="shared" si="12"/>
        <v>OK</v>
      </c>
      <c r="D403" s="157" t="str">
        <f t="shared" si="13"/>
        <v>OK</v>
      </c>
    </row>
    <row r="404" spans="2:4">
      <c r="B404" s="168">
        <f>Master!E404</f>
        <v>0</v>
      </c>
      <c r="C404" s="157" t="str">
        <f t="shared" si="12"/>
        <v>OK</v>
      </c>
      <c r="D404" s="157" t="str">
        <f t="shared" si="13"/>
        <v>OK</v>
      </c>
    </row>
    <row r="405" spans="2:4">
      <c r="B405" s="168">
        <f>Master!E405</f>
        <v>0</v>
      </c>
      <c r="C405" s="157" t="str">
        <f t="shared" si="12"/>
        <v>OK</v>
      </c>
      <c r="D405" s="157" t="str">
        <f t="shared" si="13"/>
        <v>OK</v>
      </c>
    </row>
    <row r="406" spans="2:4">
      <c r="B406" s="168">
        <f>Master!E406</f>
        <v>0</v>
      </c>
      <c r="C406" s="157" t="str">
        <f t="shared" si="12"/>
        <v>OK</v>
      </c>
      <c r="D406" s="157" t="str">
        <f t="shared" si="13"/>
        <v>OK</v>
      </c>
    </row>
    <row r="407" spans="2:4">
      <c r="B407" s="168">
        <f>Master!E407</f>
        <v>0</v>
      </c>
      <c r="C407" s="157" t="str">
        <f t="shared" si="12"/>
        <v>OK</v>
      </c>
      <c r="D407" s="157" t="str">
        <f t="shared" si="13"/>
        <v>OK</v>
      </c>
    </row>
    <row r="408" spans="2:4">
      <c r="B408" s="168">
        <f>Master!E408</f>
        <v>0</v>
      </c>
      <c r="C408" s="157" t="str">
        <f t="shared" si="12"/>
        <v>OK</v>
      </c>
      <c r="D408" s="157" t="str">
        <f t="shared" si="13"/>
        <v>OK</v>
      </c>
    </row>
    <row r="409" spans="2:4">
      <c r="B409" s="168">
        <f>Master!E409</f>
        <v>0</v>
      </c>
      <c r="C409" s="157" t="str">
        <f t="shared" si="12"/>
        <v>OK</v>
      </c>
      <c r="D409" s="157" t="str">
        <f t="shared" si="13"/>
        <v>OK</v>
      </c>
    </row>
    <row r="410" spans="2:4">
      <c r="B410" s="168">
        <f>Master!E410</f>
        <v>0</v>
      </c>
      <c r="C410" s="157" t="str">
        <f t="shared" si="12"/>
        <v>OK</v>
      </c>
      <c r="D410" s="157" t="str">
        <f t="shared" si="13"/>
        <v>OK</v>
      </c>
    </row>
    <row r="411" spans="2:4">
      <c r="B411" s="168">
        <f>Master!E411</f>
        <v>0</v>
      </c>
      <c r="C411" s="157" t="str">
        <f t="shared" si="12"/>
        <v>OK</v>
      </c>
      <c r="D411" s="157" t="str">
        <f t="shared" si="13"/>
        <v>OK</v>
      </c>
    </row>
    <row r="412" spans="2:4">
      <c r="B412" s="168">
        <f>Master!E412</f>
        <v>0</v>
      </c>
      <c r="C412" s="157" t="str">
        <f t="shared" si="12"/>
        <v>OK</v>
      </c>
      <c r="D412" s="157" t="str">
        <f t="shared" si="13"/>
        <v>OK</v>
      </c>
    </row>
    <row r="413" spans="2:4">
      <c r="B413" s="168">
        <f>Master!E413</f>
        <v>0</v>
      </c>
      <c r="C413" s="157" t="str">
        <f t="shared" si="12"/>
        <v>OK</v>
      </c>
      <c r="D413" s="157" t="str">
        <f t="shared" si="13"/>
        <v>OK</v>
      </c>
    </row>
    <row r="414" spans="2:4">
      <c r="B414" s="168">
        <f>Master!E414</f>
        <v>0</v>
      </c>
      <c r="C414" s="157" t="str">
        <f t="shared" si="12"/>
        <v>OK</v>
      </c>
      <c r="D414" s="157" t="str">
        <f t="shared" si="13"/>
        <v>OK</v>
      </c>
    </row>
    <row r="415" spans="2:4">
      <c r="B415" s="168">
        <f>Master!E415</f>
        <v>0</v>
      </c>
      <c r="C415" s="157" t="str">
        <f t="shared" si="12"/>
        <v>OK</v>
      </c>
      <c r="D415" s="157" t="str">
        <f t="shared" si="13"/>
        <v>OK</v>
      </c>
    </row>
    <row r="416" spans="2:4">
      <c r="B416" s="168">
        <f>Master!E416</f>
        <v>0</v>
      </c>
      <c r="C416" s="157" t="str">
        <f t="shared" si="12"/>
        <v>OK</v>
      </c>
      <c r="D416" s="157" t="str">
        <f t="shared" si="13"/>
        <v>OK</v>
      </c>
    </row>
    <row r="417" spans="2:4">
      <c r="B417" s="168">
        <f>Master!E417</f>
        <v>0</v>
      </c>
      <c r="C417" s="157" t="str">
        <f t="shared" si="12"/>
        <v>OK</v>
      </c>
      <c r="D417" s="157" t="str">
        <f t="shared" si="13"/>
        <v>OK</v>
      </c>
    </row>
    <row r="418" spans="2:4">
      <c r="B418" s="168">
        <f>Master!E418</f>
        <v>0</v>
      </c>
      <c r="C418" s="157" t="str">
        <f t="shared" si="12"/>
        <v>OK</v>
      </c>
      <c r="D418" s="157" t="str">
        <f t="shared" si="13"/>
        <v>OK</v>
      </c>
    </row>
    <row r="419" spans="2:4">
      <c r="B419" s="168">
        <f>Master!E419</f>
        <v>0</v>
      </c>
      <c r="C419" s="157" t="str">
        <f t="shared" si="12"/>
        <v>OK</v>
      </c>
      <c r="D419" s="157" t="str">
        <f t="shared" si="13"/>
        <v>OK</v>
      </c>
    </row>
    <row r="420" spans="2:4">
      <c r="B420" s="168">
        <f>Master!E420</f>
        <v>0</v>
      </c>
      <c r="C420" s="157" t="str">
        <f t="shared" si="12"/>
        <v>OK</v>
      </c>
      <c r="D420" s="157" t="str">
        <f t="shared" si="13"/>
        <v>OK</v>
      </c>
    </row>
    <row r="421" spans="2:4">
      <c r="B421" s="168">
        <f>Master!E421</f>
        <v>0</v>
      </c>
      <c r="C421" s="157" t="str">
        <f t="shared" si="12"/>
        <v>OK</v>
      </c>
      <c r="D421" s="157" t="str">
        <f t="shared" si="13"/>
        <v>OK</v>
      </c>
    </row>
    <row r="422" spans="2:4">
      <c r="B422" s="168">
        <f>Master!E422</f>
        <v>0</v>
      </c>
      <c r="C422" s="157" t="str">
        <f t="shared" si="12"/>
        <v>OK</v>
      </c>
      <c r="D422" s="157" t="str">
        <f t="shared" si="13"/>
        <v>OK</v>
      </c>
    </row>
    <row r="423" spans="2:4">
      <c r="B423" s="168">
        <f>Master!E423</f>
        <v>0</v>
      </c>
      <c r="C423" s="157" t="str">
        <f t="shared" si="12"/>
        <v>OK</v>
      </c>
      <c r="D423" s="157" t="str">
        <f t="shared" si="13"/>
        <v>OK</v>
      </c>
    </row>
    <row r="424" spans="2:4">
      <c r="B424" s="168">
        <f>Master!E424</f>
        <v>0</v>
      </c>
      <c r="C424" s="157" t="str">
        <f t="shared" si="12"/>
        <v>OK</v>
      </c>
      <c r="D424" s="157" t="str">
        <f t="shared" si="13"/>
        <v>OK</v>
      </c>
    </row>
    <row r="425" spans="2:4">
      <c r="B425" s="168">
        <f>Master!E425</f>
        <v>0</v>
      </c>
      <c r="C425" s="157" t="str">
        <f t="shared" si="12"/>
        <v>OK</v>
      </c>
      <c r="D425" s="157" t="str">
        <f t="shared" si="13"/>
        <v>OK</v>
      </c>
    </row>
    <row r="426" spans="2:4">
      <c r="B426" s="168">
        <f>Master!E426</f>
        <v>0</v>
      </c>
      <c r="C426" s="157" t="str">
        <f t="shared" si="12"/>
        <v>OK</v>
      </c>
      <c r="D426" s="157" t="str">
        <f t="shared" si="13"/>
        <v>OK</v>
      </c>
    </row>
    <row r="427" spans="2:4">
      <c r="B427" s="168">
        <f>Master!E427</f>
        <v>0</v>
      </c>
      <c r="C427" s="157" t="str">
        <f t="shared" si="12"/>
        <v>OK</v>
      </c>
      <c r="D427" s="157" t="str">
        <f t="shared" si="13"/>
        <v>OK</v>
      </c>
    </row>
    <row r="428" spans="2:4">
      <c r="B428" s="168">
        <f>Master!E428</f>
        <v>0</v>
      </c>
      <c r="C428" s="157" t="str">
        <f t="shared" si="12"/>
        <v>OK</v>
      </c>
      <c r="D428" s="157" t="str">
        <f t="shared" si="13"/>
        <v>OK</v>
      </c>
    </row>
    <row r="429" spans="2:4">
      <c r="B429" s="168">
        <f>Master!E429</f>
        <v>0</v>
      </c>
      <c r="C429" s="157" t="str">
        <f t="shared" si="12"/>
        <v>OK</v>
      </c>
      <c r="D429" s="157" t="str">
        <f t="shared" si="13"/>
        <v>OK</v>
      </c>
    </row>
    <row r="430" spans="2:4">
      <c r="B430" s="168">
        <f>Master!E430</f>
        <v>0</v>
      </c>
      <c r="C430" s="157" t="str">
        <f t="shared" si="12"/>
        <v>OK</v>
      </c>
      <c r="D430" s="157" t="str">
        <f t="shared" si="13"/>
        <v>OK</v>
      </c>
    </row>
    <row r="431" spans="2:4">
      <c r="B431" s="168">
        <f>Master!E431</f>
        <v>0</v>
      </c>
      <c r="C431" s="157" t="str">
        <f t="shared" si="12"/>
        <v>OK</v>
      </c>
      <c r="D431" s="157" t="str">
        <f t="shared" si="13"/>
        <v>OK</v>
      </c>
    </row>
    <row r="432" spans="2:4">
      <c r="B432" s="168">
        <f>Master!E432</f>
        <v>0</v>
      </c>
      <c r="C432" s="157" t="str">
        <f t="shared" si="12"/>
        <v>OK</v>
      </c>
      <c r="D432" s="157" t="str">
        <f t="shared" si="13"/>
        <v>OK</v>
      </c>
    </row>
    <row r="433" spans="2:4">
      <c r="B433" s="168">
        <f>Master!E433</f>
        <v>0</v>
      </c>
      <c r="C433" s="157" t="str">
        <f t="shared" si="12"/>
        <v>OK</v>
      </c>
      <c r="D433" s="157" t="str">
        <f t="shared" si="13"/>
        <v>OK</v>
      </c>
    </row>
    <row r="434" spans="2:4">
      <c r="B434" s="168">
        <f>Master!E434</f>
        <v>0</v>
      </c>
      <c r="C434" s="157" t="str">
        <f t="shared" si="12"/>
        <v>OK</v>
      </c>
      <c r="D434" s="157" t="str">
        <f t="shared" si="13"/>
        <v>OK</v>
      </c>
    </row>
    <row r="435" spans="2:4">
      <c r="B435" s="168">
        <f>Master!E435</f>
        <v>0</v>
      </c>
      <c r="C435" s="157" t="str">
        <f t="shared" si="12"/>
        <v>OK</v>
      </c>
      <c r="D435" s="157" t="str">
        <f t="shared" si="13"/>
        <v>OK</v>
      </c>
    </row>
    <row r="436" spans="2:4">
      <c r="B436" s="168">
        <f>Master!E436</f>
        <v>0</v>
      </c>
      <c r="C436" s="157" t="str">
        <f t="shared" si="12"/>
        <v>OK</v>
      </c>
      <c r="D436" s="157" t="str">
        <f t="shared" si="13"/>
        <v>OK</v>
      </c>
    </row>
    <row r="437" spans="2:4">
      <c r="B437" s="168">
        <f>Master!E437</f>
        <v>0</v>
      </c>
      <c r="C437" s="157" t="str">
        <f t="shared" si="12"/>
        <v>OK</v>
      </c>
      <c r="D437" s="157" t="str">
        <f t="shared" si="13"/>
        <v>OK</v>
      </c>
    </row>
    <row r="438" spans="2:4">
      <c r="B438" s="168">
        <f>Master!E438</f>
        <v>0</v>
      </c>
      <c r="C438" s="157" t="str">
        <f t="shared" si="12"/>
        <v>OK</v>
      </c>
      <c r="D438" s="157" t="str">
        <f t="shared" si="13"/>
        <v>OK</v>
      </c>
    </row>
    <row r="439" spans="2:4">
      <c r="B439" s="168">
        <f>Master!E439</f>
        <v>0</v>
      </c>
      <c r="C439" s="157" t="str">
        <f t="shared" si="12"/>
        <v>OK</v>
      </c>
      <c r="D439" s="157" t="str">
        <f t="shared" si="13"/>
        <v>OK</v>
      </c>
    </row>
    <row r="440" spans="2:4">
      <c r="B440" s="168">
        <f>Master!E440</f>
        <v>0</v>
      </c>
      <c r="C440" s="157" t="str">
        <f t="shared" si="12"/>
        <v>OK</v>
      </c>
      <c r="D440" s="157" t="str">
        <f t="shared" si="13"/>
        <v>OK</v>
      </c>
    </row>
    <row r="441" spans="2:4">
      <c r="B441" s="168">
        <f>Master!E441</f>
        <v>0</v>
      </c>
      <c r="C441" s="157" t="str">
        <f t="shared" si="12"/>
        <v>OK</v>
      </c>
      <c r="D441" s="157" t="str">
        <f t="shared" si="13"/>
        <v>OK</v>
      </c>
    </row>
    <row r="442" spans="2:4">
      <c r="B442" s="168">
        <f>Master!E442</f>
        <v>0</v>
      </c>
      <c r="C442" s="157" t="str">
        <f t="shared" si="12"/>
        <v>OK</v>
      </c>
      <c r="D442" s="157" t="str">
        <f t="shared" si="13"/>
        <v>OK</v>
      </c>
    </row>
    <row r="443" spans="2:4">
      <c r="B443" s="168">
        <f>Master!E443</f>
        <v>0</v>
      </c>
      <c r="C443" s="157" t="str">
        <f t="shared" si="12"/>
        <v>OK</v>
      </c>
      <c r="D443" s="157" t="str">
        <f t="shared" si="13"/>
        <v>OK</v>
      </c>
    </row>
    <row r="444" spans="2:4">
      <c r="B444" s="168">
        <f>Master!E444</f>
        <v>0</v>
      </c>
      <c r="C444" s="157" t="str">
        <f t="shared" si="12"/>
        <v>OK</v>
      </c>
      <c r="D444" s="157" t="str">
        <f t="shared" si="13"/>
        <v>OK</v>
      </c>
    </row>
    <row r="445" spans="2:4">
      <c r="B445" s="168">
        <f>Master!E445</f>
        <v>0</v>
      </c>
      <c r="C445" s="157" t="str">
        <f t="shared" si="12"/>
        <v>OK</v>
      </c>
      <c r="D445" s="157" t="str">
        <f t="shared" si="13"/>
        <v>OK</v>
      </c>
    </row>
    <row r="446" spans="2:4">
      <c r="B446" s="168">
        <f>Master!E446</f>
        <v>0</v>
      </c>
      <c r="C446" s="157" t="str">
        <f t="shared" si="12"/>
        <v>OK</v>
      </c>
      <c r="D446" s="157" t="str">
        <f t="shared" si="13"/>
        <v>OK</v>
      </c>
    </row>
    <row r="447" spans="2:4">
      <c r="B447" s="168">
        <f>Master!E447</f>
        <v>0</v>
      </c>
      <c r="C447" s="157" t="str">
        <f t="shared" si="12"/>
        <v>OK</v>
      </c>
      <c r="D447" s="157" t="str">
        <f t="shared" si="13"/>
        <v>OK</v>
      </c>
    </row>
    <row r="448" spans="2:4">
      <c r="B448" s="168">
        <f>Master!E448</f>
        <v>0</v>
      </c>
      <c r="C448" s="157" t="str">
        <f t="shared" si="12"/>
        <v>OK</v>
      </c>
      <c r="D448" s="157" t="str">
        <f t="shared" si="13"/>
        <v>OK</v>
      </c>
    </row>
    <row r="449" spans="2:4">
      <c r="B449" s="168">
        <f>Master!E449</f>
        <v>0</v>
      </c>
      <c r="C449" s="157" t="str">
        <f t="shared" si="12"/>
        <v>OK</v>
      </c>
      <c r="D449" s="157" t="str">
        <f t="shared" si="13"/>
        <v>OK</v>
      </c>
    </row>
    <row r="450" spans="2:4">
      <c r="B450" s="168">
        <f>Master!E450</f>
        <v>0</v>
      </c>
      <c r="C450" s="157" t="str">
        <f t="shared" si="12"/>
        <v>OK</v>
      </c>
      <c r="D450" s="157" t="str">
        <f t="shared" si="13"/>
        <v>OK</v>
      </c>
    </row>
    <row r="451" spans="2:4">
      <c r="B451" s="168">
        <f>Master!E451</f>
        <v>0</v>
      </c>
      <c r="C451" s="157" t="str">
        <f t="shared" si="12"/>
        <v>OK</v>
      </c>
      <c r="D451" s="157" t="str">
        <f t="shared" si="13"/>
        <v>OK</v>
      </c>
    </row>
    <row r="452" spans="2:4">
      <c r="B452" s="168">
        <f>Master!E452</f>
        <v>0</v>
      </c>
      <c r="C452" s="157" t="str">
        <f t="shared" ref="C452:C515" si="14">IF(COUNTIF(A:A,B452),"OK","Missing")</f>
        <v>OK</v>
      </c>
      <c r="D452" s="157" t="str">
        <f t="shared" ref="D452:D515" si="15">IF(C452="Missing",B452,"OK")</f>
        <v>OK</v>
      </c>
    </row>
    <row r="453" spans="2:4">
      <c r="B453" s="168">
        <f>Master!E453</f>
        <v>0</v>
      </c>
      <c r="C453" s="157" t="str">
        <f t="shared" si="14"/>
        <v>OK</v>
      </c>
      <c r="D453" s="157" t="str">
        <f t="shared" si="15"/>
        <v>OK</v>
      </c>
    </row>
    <row r="454" spans="2:4">
      <c r="B454" s="168">
        <f>Master!E454</f>
        <v>0</v>
      </c>
      <c r="C454" s="157" t="str">
        <f t="shared" si="14"/>
        <v>OK</v>
      </c>
      <c r="D454" s="157" t="str">
        <f t="shared" si="15"/>
        <v>OK</v>
      </c>
    </row>
    <row r="455" spans="2:4">
      <c r="B455" s="168">
        <f>Master!E455</f>
        <v>0</v>
      </c>
      <c r="C455" s="157" t="str">
        <f t="shared" si="14"/>
        <v>OK</v>
      </c>
      <c r="D455" s="157" t="str">
        <f t="shared" si="15"/>
        <v>OK</v>
      </c>
    </row>
    <row r="456" spans="2:4">
      <c r="B456" s="168">
        <f>Master!E456</f>
        <v>0</v>
      </c>
      <c r="C456" s="157" t="str">
        <f t="shared" si="14"/>
        <v>OK</v>
      </c>
      <c r="D456" s="157" t="str">
        <f t="shared" si="15"/>
        <v>OK</v>
      </c>
    </row>
    <row r="457" spans="2:4">
      <c r="B457" s="168">
        <f>Master!E457</f>
        <v>0</v>
      </c>
      <c r="C457" s="157" t="str">
        <f t="shared" si="14"/>
        <v>OK</v>
      </c>
      <c r="D457" s="157" t="str">
        <f t="shared" si="15"/>
        <v>OK</v>
      </c>
    </row>
    <row r="458" spans="2:4">
      <c r="B458" s="168">
        <f>Master!E458</f>
        <v>0</v>
      </c>
      <c r="C458" s="157" t="str">
        <f t="shared" si="14"/>
        <v>OK</v>
      </c>
      <c r="D458" s="157" t="str">
        <f t="shared" si="15"/>
        <v>OK</v>
      </c>
    </row>
    <row r="459" spans="2:4">
      <c r="B459" s="168">
        <f>Master!E459</f>
        <v>0</v>
      </c>
      <c r="C459" s="157" t="str">
        <f t="shared" si="14"/>
        <v>OK</v>
      </c>
      <c r="D459" s="157" t="str">
        <f t="shared" si="15"/>
        <v>OK</v>
      </c>
    </row>
    <row r="460" spans="2:4">
      <c r="B460" s="168">
        <f>Master!E460</f>
        <v>0</v>
      </c>
      <c r="C460" s="157" t="str">
        <f t="shared" si="14"/>
        <v>OK</v>
      </c>
      <c r="D460" s="157" t="str">
        <f t="shared" si="15"/>
        <v>OK</v>
      </c>
    </row>
    <row r="461" spans="2:4">
      <c r="B461" s="168">
        <f>Master!E461</f>
        <v>0</v>
      </c>
      <c r="C461" s="157" t="str">
        <f t="shared" si="14"/>
        <v>OK</v>
      </c>
      <c r="D461" s="157" t="str">
        <f t="shared" si="15"/>
        <v>OK</v>
      </c>
    </row>
    <row r="462" spans="2:4">
      <c r="B462" s="168">
        <f>Master!E462</f>
        <v>0</v>
      </c>
      <c r="C462" s="157" t="str">
        <f t="shared" si="14"/>
        <v>OK</v>
      </c>
      <c r="D462" s="157" t="str">
        <f t="shared" si="15"/>
        <v>OK</v>
      </c>
    </row>
    <row r="463" spans="2:4">
      <c r="B463" s="168">
        <f>Master!E463</f>
        <v>0</v>
      </c>
      <c r="C463" s="157" t="str">
        <f t="shared" si="14"/>
        <v>OK</v>
      </c>
      <c r="D463" s="157" t="str">
        <f t="shared" si="15"/>
        <v>OK</v>
      </c>
    </row>
    <row r="464" spans="2:4">
      <c r="B464" s="168">
        <f>Master!E464</f>
        <v>0</v>
      </c>
      <c r="C464" s="157" t="str">
        <f t="shared" si="14"/>
        <v>OK</v>
      </c>
      <c r="D464" s="157" t="str">
        <f t="shared" si="15"/>
        <v>OK</v>
      </c>
    </row>
    <row r="465" spans="2:4">
      <c r="B465" s="168">
        <f>Master!E465</f>
        <v>0</v>
      </c>
      <c r="C465" s="157" t="str">
        <f t="shared" si="14"/>
        <v>OK</v>
      </c>
      <c r="D465" s="157" t="str">
        <f t="shared" si="15"/>
        <v>OK</v>
      </c>
    </row>
    <row r="466" spans="2:4">
      <c r="B466" s="168">
        <f>Master!E466</f>
        <v>0</v>
      </c>
      <c r="C466" s="157" t="str">
        <f t="shared" si="14"/>
        <v>OK</v>
      </c>
      <c r="D466" s="157" t="str">
        <f t="shared" si="15"/>
        <v>OK</v>
      </c>
    </row>
    <row r="467" spans="2:4">
      <c r="B467" s="168">
        <f>Master!E467</f>
        <v>0</v>
      </c>
      <c r="C467" s="157" t="str">
        <f t="shared" si="14"/>
        <v>OK</v>
      </c>
      <c r="D467" s="157" t="str">
        <f t="shared" si="15"/>
        <v>OK</v>
      </c>
    </row>
    <row r="468" spans="2:4">
      <c r="B468" s="168">
        <f>Master!E468</f>
        <v>0</v>
      </c>
      <c r="C468" s="157" t="str">
        <f t="shared" si="14"/>
        <v>OK</v>
      </c>
      <c r="D468" s="157" t="str">
        <f t="shared" si="15"/>
        <v>OK</v>
      </c>
    </row>
    <row r="469" spans="2:4">
      <c r="B469" s="168">
        <f>Master!E469</f>
        <v>0</v>
      </c>
      <c r="C469" s="157" t="str">
        <f t="shared" si="14"/>
        <v>OK</v>
      </c>
      <c r="D469" s="157" t="str">
        <f t="shared" si="15"/>
        <v>OK</v>
      </c>
    </row>
    <row r="470" spans="2:4">
      <c r="B470" s="168">
        <f>Master!E470</f>
        <v>0</v>
      </c>
      <c r="C470" s="157" t="str">
        <f t="shared" si="14"/>
        <v>OK</v>
      </c>
      <c r="D470" s="157" t="str">
        <f t="shared" si="15"/>
        <v>OK</v>
      </c>
    </row>
    <row r="471" spans="2:4">
      <c r="B471" s="168">
        <f>Master!E471</f>
        <v>0</v>
      </c>
      <c r="C471" s="157" t="str">
        <f t="shared" si="14"/>
        <v>OK</v>
      </c>
      <c r="D471" s="157" t="str">
        <f t="shared" si="15"/>
        <v>OK</v>
      </c>
    </row>
    <row r="472" spans="2:4">
      <c r="B472" s="168">
        <f>Master!E472</f>
        <v>0</v>
      </c>
      <c r="C472" s="157" t="str">
        <f t="shared" si="14"/>
        <v>OK</v>
      </c>
      <c r="D472" s="157" t="str">
        <f t="shared" si="15"/>
        <v>OK</v>
      </c>
    </row>
    <row r="473" spans="2:4">
      <c r="B473" s="168">
        <f>Master!E473</f>
        <v>0</v>
      </c>
      <c r="C473" s="157" t="str">
        <f t="shared" si="14"/>
        <v>OK</v>
      </c>
      <c r="D473" s="157" t="str">
        <f t="shared" si="15"/>
        <v>OK</v>
      </c>
    </row>
    <row r="474" spans="2:4">
      <c r="B474" s="168">
        <f>Master!E474</f>
        <v>0</v>
      </c>
      <c r="C474" s="157" t="str">
        <f t="shared" si="14"/>
        <v>OK</v>
      </c>
      <c r="D474" s="157" t="str">
        <f t="shared" si="15"/>
        <v>OK</v>
      </c>
    </row>
    <row r="475" spans="2:4">
      <c r="B475" s="168">
        <f>Master!E475</f>
        <v>0</v>
      </c>
      <c r="C475" s="157" t="str">
        <f t="shared" si="14"/>
        <v>OK</v>
      </c>
      <c r="D475" s="157" t="str">
        <f t="shared" si="15"/>
        <v>OK</v>
      </c>
    </row>
    <row r="476" spans="2:4">
      <c r="B476" s="168">
        <f>Master!E476</f>
        <v>0</v>
      </c>
      <c r="C476" s="157" t="str">
        <f t="shared" si="14"/>
        <v>OK</v>
      </c>
      <c r="D476" s="157" t="str">
        <f t="shared" si="15"/>
        <v>OK</v>
      </c>
    </row>
    <row r="477" spans="2:4">
      <c r="B477" s="168">
        <f>Master!E477</f>
        <v>0</v>
      </c>
      <c r="C477" s="157" t="str">
        <f t="shared" si="14"/>
        <v>OK</v>
      </c>
      <c r="D477" s="157" t="str">
        <f t="shared" si="15"/>
        <v>OK</v>
      </c>
    </row>
    <row r="478" spans="2:4">
      <c r="B478" s="168">
        <f>Master!E478</f>
        <v>0</v>
      </c>
      <c r="C478" s="157" t="str">
        <f t="shared" si="14"/>
        <v>OK</v>
      </c>
      <c r="D478" s="157" t="str">
        <f t="shared" si="15"/>
        <v>OK</v>
      </c>
    </row>
    <row r="479" spans="2:4">
      <c r="B479" s="168">
        <f>Master!E479</f>
        <v>0</v>
      </c>
      <c r="C479" s="157" t="str">
        <f t="shared" si="14"/>
        <v>OK</v>
      </c>
      <c r="D479" s="157" t="str">
        <f t="shared" si="15"/>
        <v>OK</v>
      </c>
    </row>
    <row r="480" spans="2:4">
      <c r="B480" s="168">
        <f>Master!E480</f>
        <v>0</v>
      </c>
      <c r="C480" s="157" t="str">
        <f t="shared" si="14"/>
        <v>OK</v>
      </c>
      <c r="D480" s="157" t="str">
        <f t="shared" si="15"/>
        <v>OK</v>
      </c>
    </row>
    <row r="481" spans="2:4">
      <c r="B481" s="168">
        <f>Master!E481</f>
        <v>0</v>
      </c>
      <c r="C481" s="157" t="str">
        <f t="shared" si="14"/>
        <v>OK</v>
      </c>
      <c r="D481" s="157" t="str">
        <f t="shared" si="15"/>
        <v>OK</v>
      </c>
    </row>
    <row r="482" spans="2:4">
      <c r="B482" s="168">
        <f>Master!E482</f>
        <v>0</v>
      </c>
      <c r="C482" s="157" t="str">
        <f t="shared" si="14"/>
        <v>OK</v>
      </c>
      <c r="D482" s="157" t="str">
        <f t="shared" si="15"/>
        <v>OK</v>
      </c>
    </row>
    <row r="483" spans="2:4">
      <c r="B483" s="168">
        <f>Master!E483</f>
        <v>0</v>
      </c>
      <c r="C483" s="157" t="str">
        <f t="shared" si="14"/>
        <v>OK</v>
      </c>
      <c r="D483" s="157" t="str">
        <f t="shared" si="15"/>
        <v>OK</v>
      </c>
    </row>
    <row r="484" spans="2:4">
      <c r="B484" s="168">
        <f>Master!E484</f>
        <v>0</v>
      </c>
      <c r="C484" s="157" t="str">
        <f t="shared" si="14"/>
        <v>OK</v>
      </c>
      <c r="D484" s="157" t="str">
        <f t="shared" si="15"/>
        <v>OK</v>
      </c>
    </row>
    <row r="485" spans="2:4">
      <c r="B485" s="168">
        <f>Master!E485</f>
        <v>0</v>
      </c>
      <c r="C485" s="157" t="str">
        <f t="shared" si="14"/>
        <v>OK</v>
      </c>
      <c r="D485" s="157" t="str">
        <f t="shared" si="15"/>
        <v>OK</v>
      </c>
    </row>
    <row r="486" spans="2:4">
      <c r="B486" s="168">
        <f>Master!E486</f>
        <v>0</v>
      </c>
      <c r="C486" s="157" t="str">
        <f t="shared" si="14"/>
        <v>OK</v>
      </c>
      <c r="D486" s="157" t="str">
        <f t="shared" si="15"/>
        <v>OK</v>
      </c>
    </row>
    <row r="487" spans="2:4">
      <c r="B487" s="168">
        <f>Master!E487</f>
        <v>0</v>
      </c>
      <c r="C487" s="157" t="str">
        <f t="shared" si="14"/>
        <v>OK</v>
      </c>
      <c r="D487" s="157" t="str">
        <f t="shared" si="15"/>
        <v>OK</v>
      </c>
    </row>
    <row r="488" spans="2:4">
      <c r="B488" s="168">
        <f>Master!E488</f>
        <v>0</v>
      </c>
      <c r="C488" s="157" t="str">
        <f t="shared" si="14"/>
        <v>OK</v>
      </c>
      <c r="D488" s="157" t="str">
        <f t="shared" si="15"/>
        <v>OK</v>
      </c>
    </row>
    <row r="489" spans="2:4">
      <c r="B489" s="168">
        <f>Master!E489</f>
        <v>0</v>
      </c>
      <c r="C489" s="157" t="str">
        <f t="shared" si="14"/>
        <v>OK</v>
      </c>
      <c r="D489" s="157" t="str">
        <f t="shared" si="15"/>
        <v>OK</v>
      </c>
    </row>
    <row r="490" spans="2:4">
      <c r="B490" s="168">
        <f>Master!E490</f>
        <v>0</v>
      </c>
      <c r="C490" s="157" t="str">
        <f t="shared" si="14"/>
        <v>OK</v>
      </c>
      <c r="D490" s="157" t="str">
        <f t="shared" si="15"/>
        <v>OK</v>
      </c>
    </row>
    <row r="491" spans="2:4">
      <c r="B491" s="168">
        <f>Master!E491</f>
        <v>0</v>
      </c>
      <c r="C491" s="157" t="str">
        <f t="shared" si="14"/>
        <v>OK</v>
      </c>
      <c r="D491" s="157" t="str">
        <f t="shared" si="15"/>
        <v>OK</v>
      </c>
    </row>
    <row r="492" spans="2:4">
      <c r="B492" s="168">
        <f>Master!E492</f>
        <v>0</v>
      </c>
      <c r="C492" s="157" t="str">
        <f t="shared" si="14"/>
        <v>OK</v>
      </c>
      <c r="D492" s="157" t="str">
        <f t="shared" si="15"/>
        <v>OK</v>
      </c>
    </row>
    <row r="493" spans="2:4">
      <c r="B493" s="168">
        <f>Master!E493</f>
        <v>0</v>
      </c>
      <c r="C493" s="157" t="str">
        <f t="shared" si="14"/>
        <v>OK</v>
      </c>
      <c r="D493" s="157" t="str">
        <f t="shared" si="15"/>
        <v>OK</v>
      </c>
    </row>
    <row r="494" spans="2:4">
      <c r="B494" s="168">
        <f>Master!E494</f>
        <v>0</v>
      </c>
      <c r="C494" s="157" t="str">
        <f t="shared" si="14"/>
        <v>OK</v>
      </c>
      <c r="D494" s="157" t="str">
        <f t="shared" si="15"/>
        <v>OK</v>
      </c>
    </row>
    <row r="495" spans="2:4">
      <c r="B495" s="168">
        <f>Master!E495</f>
        <v>0</v>
      </c>
      <c r="C495" s="157" t="str">
        <f t="shared" si="14"/>
        <v>OK</v>
      </c>
      <c r="D495" s="157" t="str">
        <f t="shared" si="15"/>
        <v>OK</v>
      </c>
    </row>
    <row r="496" spans="2:4">
      <c r="B496" s="168">
        <f>Master!E496</f>
        <v>0</v>
      </c>
      <c r="C496" s="157" t="str">
        <f t="shared" si="14"/>
        <v>OK</v>
      </c>
      <c r="D496" s="157" t="str">
        <f t="shared" si="15"/>
        <v>OK</v>
      </c>
    </row>
    <row r="497" spans="2:4">
      <c r="B497" s="168">
        <f>Master!E497</f>
        <v>0</v>
      </c>
      <c r="C497" s="157" t="str">
        <f t="shared" si="14"/>
        <v>OK</v>
      </c>
      <c r="D497" s="157" t="str">
        <f t="shared" si="15"/>
        <v>OK</v>
      </c>
    </row>
    <row r="498" spans="2:4">
      <c r="B498" s="168">
        <f>Master!E498</f>
        <v>0</v>
      </c>
      <c r="C498" s="157" t="str">
        <f t="shared" si="14"/>
        <v>OK</v>
      </c>
      <c r="D498" s="157" t="str">
        <f t="shared" si="15"/>
        <v>OK</v>
      </c>
    </row>
    <row r="499" spans="2:4">
      <c r="B499" s="168">
        <f>Master!E499</f>
        <v>0</v>
      </c>
      <c r="C499" s="157" t="str">
        <f t="shared" si="14"/>
        <v>OK</v>
      </c>
      <c r="D499" s="157" t="str">
        <f t="shared" si="15"/>
        <v>OK</v>
      </c>
    </row>
    <row r="500" spans="2:4">
      <c r="B500" s="168">
        <f>Master!E500</f>
        <v>0</v>
      </c>
      <c r="C500" s="157" t="str">
        <f t="shared" si="14"/>
        <v>OK</v>
      </c>
      <c r="D500" s="157" t="str">
        <f t="shared" si="15"/>
        <v>OK</v>
      </c>
    </row>
    <row r="501" spans="2:4">
      <c r="B501" s="168">
        <f>Master!E501</f>
        <v>0</v>
      </c>
      <c r="C501" s="157" t="str">
        <f t="shared" si="14"/>
        <v>OK</v>
      </c>
      <c r="D501" s="157" t="str">
        <f t="shared" si="15"/>
        <v>OK</v>
      </c>
    </row>
    <row r="502" spans="2:4">
      <c r="B502" s="168">
        <f>Master!E502</f>
        <v>0</v>
      </c>
      <c r="C502" s="157" t="str">
        <f t="shared" si="14"/>
        <v>OK</v>
      </c>
      <c r="D502" s="157" t="str">
        <f t="shared" si="15"/>
        <v>OK</v>
      </c>
    </row>
    <row r="503" spans="2:4">
      <c r="B503" s="168">
        <f>Master!E503</f>
        <v>0</v>
      </c>
      <c r="C503" s="157" t="str">
        <f t="shared" si="14"/>
        <v>OK</v>
      </c>
      <c r="D503" s="157" t="str">
        <f t="shared" si="15"/>
        <v>OK</v>
      </c>
    </row>
    <row r="504" spans="2:4">
      <c r="B504" s="168">
        <f>Master!E504</f>
        <v>0</v>
      </c>
      <c r="C504" s="157" t="str">
        <f t="shared" si="14"/>
        <v>OK</v>
      </c>
      <c r="D504" s="157" t="str">
        <f t="shared" si="15"/>
        <v>OK</v>
      </c>
    </row>
    <row r="505" spans="2:4">
      <c r="B505" s="168">
        <f>Master!E505</f>
        <v>0</v>
      </c>
      <c r="C505" s="157" t="str">
        <f t="shared" si="14"/>
        <v>OK</v>
      </c>
      <c r="D505" s="157" t="str">
        <f t="shared" si="15"/>
        <v>OK</v>
      </c>
    </row>
    <row r="506" spans="2:4">
      <c r="B506" s="168">
        <f>Master!E506</f>
        <v>0</v>
      </c>
      <c r="C506" s="157" t="str">
        <f t="shared" si="14"/>
        <v>OK</v>
      </c>
      <c r="D506" s="157" t="str">
        <f t="shared" si="15"/>
        <v>OK</v>
      </c>
    </row>
    <row r="507" spans="2:4">
      <c r="B507" s="168">
        <f>Master!E507</f>
        <v>0</v>
      </c>
      <c r="C507" s="157" t="str">
        <f t="shared" si="14"/>
        <v>OK</v>
      </c>
      <c r="D507" s="157" t="str">
        <f t="shared" si="15"/>
        <v>OK</v>
      </c>
    </row>
    <row r="508" spans="2:4">
      <c r="B508" s="168">
        <f>Master!E508</f>
        <v>0</v>
      </c>
      <c r="C508" s="157" t="str">
        <f t="shared" si="14"/>
        <v>OK</v>
      </c>
      <c r="D508" s="157" t="str">
        <f t="shared" si="15"/>
        <v>OK</v>
      </c>
    </row>
    <row r="509" spans="2:4">
      <c r="B509" s="168">
        <f>Master!E509</f>
        <v>0</v>
      </c>
      <c r="C509" s="157" t="str">
        <f t="shared" si="14"/>
        <v>OK</v>
      </c>
      <c r="D509" s="157" t="str">
        <f t="shared" si="15"/>
        <v>OK</v>
      </c>
    </row>
    <row r="510" spans="2:4">
      <c r="B510" s="168">
        <f>Master!E510</f>
        <v>0</v>
      </c>
      <c r="C510" s="157" t="str">
        <f t="shared" si="14"/>
        <v>OK</v>
      </c>
      <c r="D510" s="157" t="str">
        <f t="shared" si="15"/>
        <v>OK</v>
      </c>
    </row>
    <row r="511" spans="2:4">
      <c r="B511" s="168">
        <f>Master!E511</f>
        <v>0</v>
      </c>
      <c r="C511" s="157" t="str">
        <f t="shared" si="14"/>
        <v>OK</v>
      </c>
      <c r="D511" s="157" t="str">
        <f t="shared" si="15"/>
        <v>OK</v>
      </c>
    </row>
    <row r="512" spans="2:4">
      <c r="B512" s="168">
        <f>Master!E512</f>
        <v>0</v>
      </c>
      <c r="C512" s="157" t="str">
        <f t="shared" si="14"/>
        <v>OK</v>
      </c>
      <c r="D512" s="157" t="str">
        <f t="shared" si="15"/>
        <v>OK</v>
      </c>
    </row>
    <row r="513" spans="2:4">
      <c r="B513" s="168">
        <f>Master!E513</f>
        <v>0</v>
      </c>
      <c r="C513" s="157" t="str">
        <f t="shared" si="14"/>
        <v>OK</v>
      </c>
      <c r="D513" s="157" t="str">
        <f t="shared" si="15"/>
        <v>OK</v>
      </c>
    </row>
    <row r="514" spans="2:4">
      <c r="B514" s="168">
        <f>Master!E514</f>
        <v>0</v>
      </c>
      <c r="C514" s="157" t="str">
        <f t="shared" si="14"/>
        <v>OK</v>
      </c>
      <c r="D514" s="157" t="str">
        <f t="shared" si="15"/>
        <v>OK</v>
      </c>
    </row>
    <row r="515" spans="2:4">
      <c r="B515" s="168">
        <f>Master!E515</f>
        <v>0</v>
      </c>
      <c r="C515" s="157" t="str">
        <f t="shared" si="14"/>
        <v>OK</v>
      </c>
      <c r="D515" s="157" t="str">
        <f t="shared" si="15"/>
        <v>OK</v>
      </c>
    </row>
    <row r="516" spans="2:4">
      <c r="B516" s="168">
        <f>Master!E516</f>
        <v>0</v>
      </c>
      <c r="C516" s="157" t="str">
        <f t="shared" ref="C516:C579" si="16">IF(COUNTIF(A:A,B516),"OK","Missing")</f>
        <v>OK</v>
      </c>
      <c r="D516" s="157" t="str">
        <f t="shared" ref="D516:D579" si="17">IF(C516="Missing",B516,"OK")</f>
        <v>OK</v>
      </c>
    </row>
    <row r="517" spans="2:4">
      <c r="B517" s="168">
        <f>Master!E517</f>
        <v>0</v>
      </c>
      <c r="C517" s="157" t="str">
        <f t="shared" si="16"/>
        <v>OK</v>
      </c>
      <c r="D517" s="157" t="str">
        <f t="shared" si="17"/>
        <v>OK</v>
      </c>
    </row>
    <row r="518" spans="2:4">
      <c r="B518" s="168">
        <f>Master!E518</f>
        <v>0</v>
      </c>
      <c r="C518" s="157" t="str">
        <f t="shared" si="16"/>
        <v>OK</v>
      </c>
      <c r="D518" s="157" t="str">
        <f t="shared" si="17"/>
        <v>OK</v>
      </c>
    </row>
    <row r="519" spans="2:4">
      <c r="B519" s="168">
        <f>Master!E519</f>
        <v>0</v>
      </c>
      <c r="C519" s="157" t="str">
        <f t="shared" si="16"/>
        <v>OK</v>
      </c>
      <c r="D519" s="157" t="str">
        <f t="shared" si="17"/>
        <v>OK</v>
      </c>
    </row>
    <row r="520" spans="2:4">
      <c r="B520" s="168">
        <f>Master!E520</f>
        <v>0</v>
      </c>
      <c r="C520" s="157" t="str">
        <f t="shared" si="16"/>
        <v>OK</v>
      </c>
      <c r="D520" s="157" t="str">
        <f t="shared" si="17"/>
        <v>OK</v>
      </c>
    </row>
    <row r="521" spans="2:4">
      <c r="B521" s="168">
        <f>Master!E521</f>
        <v>0</v>
      </c>
      <c r="C521" s="157" t="str">
        <f t="shared" si="16"/>
        <v>OK</v>
      </c>
      <c r="D521" s="157" t="str">
        <f t="shared" si="17"/>
        <v>OK</v>
      </c>
    </row>
    <row r="522" spans="2:4">
      <c r="B522" s="168">
        <f>Master!E522</f>
        <v>0</v>
      </c>
      <c r="C522" s="157" t="str">
        <f t="shared" si="16"/>
        <v>OK</v>
      </c>
      <c r="D522" s="157" t="str">
        <f t="shared" si="17"/>
        <v>OK</v>
      </c>
    </row>
    <row r="523" spans="2:4">
      <c r="B523" s="168">
        <f>Master!E523</f>
        <v>0</v>
      </c>
      <c r="C523" s="157" t="str">
        <f t="shared" si="16"/>
        <v>OK</v>
      </c>
      <c r="D523" s="157" t="str">
        <f t="shared" si="17"/>
        <v>OK</v>
      </c>
    </row>
    <row r="524" spans="2:4">
      <c r="B524" s="168">
        <f>Master!E524</f>
        <v>0</v>
      </c>
      <c r="C524" s="157" t="str">
        <f t="shared" si="16"/>
        <v>OK</v>
      </c>
      <c r="D524" s="157" t="str">
        <f t="shared" si="17"/>
        <v>OK</v>
      </c>
    </row>
    <row r="525" spans="2:4">
      <c r="B525" s="168">
        <f>Master!E525</f>
        <v>0</v>
      </c>
      <c r="C525" s="157" t="str">
        <f t="shared" si="16"/>
        <v>OK</v>
      </c>
      <c r="D525" s="157" t="str">
        <f t="shared" si="17"/>
        <v>OK</v>
      </c>
    </row>
    <row r="526" spans="2:4">
      <c r="B526" s="168">
        <f>Master!E526</f>
        <v>0</v>
      </c>
      <c r="C526" s="157" t="str">
        <f t="shared" si="16"/>
        <v>OK</v>
      </c>
      <c r="D526" s="157" t="str">
        <f t="shared" si="17"/>
        <v>OK</v>
      </c>
    </row>
    <row r="527" spans="2:4">
      <c r="B527" s="168">
        <f>Master!E527</f>
        <v>0</v>
      </c>
      <c r="C527" s="157" t="str">
        <f t="shared" si="16"/>
        <v>OK</v>
      </c>
      <c r="D527" s="157" t="str">
        <f t="shared" si="17"/>
        <v>OK</v>
      </c>
    </row>
    <row r="528" spans="2:4">
      <c r="B528" s="168">
        <f>Master!E528</f>
        <v>0</v>
      </c>
      <c r="C528" s="157" t="str">
        <f t="shared" si="16"/>
        <v>OK</v>
      </c>
      <c r="D528" s="157" t="str">
        <f t="shared" si="17"/>
        <v>OK</v>
      </c>
    </row>
    <row r="529" spans="2:4">
      <c r="B529" s="168">
        <f>Master!E529</f>
        <v>0</v>
      </c>
      <c r="C529" s="157" t="str">
        <f t="shared" si="16"/>
        <v>OK</v>
      </c>
      <c r="D529" s="157" t="str">
        <f t="shared" si="17"/>
        <v>OK</v>
      </c>
    </row>
    <row r="530" spans="2:4">
      <c r="B530" s="168">
        <f>Master!E530</f>
        <v>0</v>
      </c>
      <c r="C530" s="157" t="str">
        <f t="shared" si="16"/>
        <v>OK</v>
      </c>
      <c r="D530" s="157" t="str">
        <f t="shared" si="17"/>
        <v>OK</v>
      </c>
    </row>
    <row r="531" spans="2:4">
      <c r="B531" s="168">
        <f>Master!E531</f>
        <v>0</v>
      </c>
      <c r="C531" s="157" t="str">
        <f t="shared" si="16"/>
        <v>OK</v>
      </c>
      <c r="D531" s="157" t="str">
        <f t="shared" si="17"/>
        <v>OK</v>
      </c>
    </row>
    <row r="532" spans="2:4">
      <c r="B532" s="168">
        <f>Master!E532</f>
        <v>0</v>
      </c>
      <c r="C532" s="157" t="str">
        <f t="shared" si="16"/>
        <v>OK</v>
      </c>
      <c r="D532" s="157" t="str">
        <f t="shared" si="17"/>
        <v>OK</v>
      </c>
    </row>
    <row r="533" spans="2:4">
      <c r="B533" s="168">
        <f>Master!E533</f>
        <v>0</v>
      </c>
      <c r="C533" s="157" t="str">
        <f t="shared" si="16"/>
        <v>OK</v>
      </c>
      <c r="D533" s="157" t="str">
        <f t="shared" si="17"/>
        <v>OK</v>
      </c>
    </row>
    <row r="534" spans="2:4">
      <c r="B534" s="168">
        <f>Master!E534</f>
        <v>0</v>
      </c>
      <c r="C534" s="157" t="str">
        <f t="shared" si="16"/>
        <v>OK</v>
      </c>
      <c r="D534" s="157" t="str">
        <f t="shared" si="17"/>
        <v>OK</v>
      </c>
    </row>
    <row r="535" spans="2:4">
      <c r="B535" s="168">
        <f>Master!E535</f>
        <v>0</v>
      </c>
      <c r="C535" s="157" t="str">
        <f t="shared" si="16"/>
        <v>OK</v>
      </c>
      <c r="D535" s="157" t="str">
        <f t="shared" si="17"/>
        <v>OK</v>
      </c>
    </row>
    <row r="536" spans="2:4">
      <c r="B536" s="168">
        <f>Master!E536</f>
        <v>0</v>
      </c>
      <c r="C536" s="157" t="str">
        <f t="shared" si="16"/>
        <v>OK</v>
      </c>
      <c r="D536" s="157" t="str">
        <f t="shared" si="17"/>
        <v>OK</v>
      </c>
    </row>
    <row r="537" spans="2:4">
      <c r="B537" s="168">
        <f>Master!E537</f>
        <v>0</v>
      </c>
      <c r="C537" s="157" t="str">
        <f t="shared" si="16"/>
        <v>OK</v>
      </c>
      <c r="D537" s="157" t="str">
        <f t="shared" si="17"/>
        <v>OK</v>
      </c>
    </row>
    <row r="538" spans="2:4">
      <c r="B538" s="168">
        <f>Master!E538</f>
        <v>0</v>
      </c>
      <c r="C538" s="157" t="str">
        <f t="shared" si="16"/>
        <v>OK</v>
      </c>
      <c r="D538" s="157" t="str">
        <f t="shared" si="17"/>
        <v>OK</v>
      </c>
    </row>
    <row r="539" spans="2:4">
      <c r="B539" s="168">
        <f>Master!E539</f>
        <v>0</v>
      </c>
      <c r="C539" s="157" t="str">
        <f t="shared" si="16"/>
        <v>OK</v>
      </c>
      <c r="D539" s="157" t="str">
        <f t="shared" si="17"/>
        <v>OK</v>
      </c>
    </row>
    <row r="540" spans="2:4">
      <c r="B540" s="168">
        <f>Master!E540</f>
        <v>0</v>
      </c>
      <c r="C540" s="157" t="str">
        <f t="shared" si="16"/>
        <v>OK</v>
      </c>
      <c r="D540" s="157" t="str">
        <f t="shared" si="17"/>
        <v>OK</v>
      </c>
    </row>
    <row r="541" spans="2:4">
      <c r="B541" s="168">
        <f>Master!E541</f>
        <v>0</v>
      </c>
      <c r="C541" s="157" t="str">
        <f t="shared" si="16"/>
        <v>OK</v>
      </c>
      <c r="D541" s="157" t="str">
        <f t="shared" si="17"/>
        <v>OK</v>
      </c>
    </row>
    <row r="542" spans="2:4">
      <c r="B542" s="168">
        <f>Master!E542</f>
        <v>0</v>
      </c>
      <c r="C542" s="157" t="str">
        <f t="shared" si="16"/>
        <v>OK</v>
      </c>
      <c r="D542" s="157" t="str">
        <f t="shared" si="17"/>
        <v>OK</v>
      </c>
    </row>
    <row r="543" spans="2:4">
      <c r="B543" s="168">
        <f>Master!E543</f>
        <v>0</v>
      </c>
      <c r="C543" s="157" t="str">
        <f t="shared" si="16"/>
        <v>OK</v>
      </c>
      <c r="D543" s="157" t="str">
        <f t="shared" si="17"/>
        <v>OK</v>
      </c>
    </row>
    <row r="544" spans="2:4">
      <c r="B544" s="168">
        <f>Master!E544</f>
        <v>0</v>
      </c>
      <c r="C544" s="157" t="str">
        <f t="shared" si="16"/>
        <v>OK</v>
      </c>
      <c r="D544" s="157" t="str">
        <f t="shared" si="17"/>
        <v>OK</v>
      </c>
    </row>
    <row r="545" spans="2:4">
      <c r="B545" s="168">
        <f>Master!E545</f>
        <v>0</v>
      </c>
      <c r="C545" s="157" t="str">
        <f t="shared" si="16"/>
        <v>OK</v>
      </c>
      <c r="D545" s="157" t="str">
        <f t="shared" si="17"/>
        <v>OK</v>
      </c>
    </row>
    <row r="546" spans="2:4">
      <c r="B546" s="168">
        <f>Master!E546</f>
        <v>0</v>
      </c>
      <c r="C546" s="157" t="str">
        <f t="shared" si="16"/>
        <v>OK</v>
      </c>
      <c r="D546" s="157" t="str">
        <f t="shared" si="17"/>
        <v>OK</v>
      </c>
    </row>
    <row r="547" spans="2:4">
      <c r="B547" s="168">
        <f>Master!E547</f>
        <v>0</v>
      </c>
      <c r="C547" s="157" t="str">
        <f t="shared" si="16"/>
        <v>OK</v>
      </c>
      <c r="D547" s="157" t="str">
        <f t="shared" si="17"/>
        <v>OK</v>
      </c>
    </row>
    <row r="548" spans="2:4">
      <c r="B548" s="168">
        <f>Master!E548</f>
        <v>0</v>
      </c>
      <c r="C548" s="157" t="str">
        <f t="shared" si="16"/>
        <v>OK</v>
      </c>
      <c r="D548" s="157" t="str">
        <f t="shared" si="17"/>
        <v>OK</v>
      </c>
    </row>
    <row r="549" spans="2:4">
      <c r="B549" s="168">
        <f>Master!E549</f>
        <v>0</v>
      </c>
      <c r="C549" s="157" t="str">
        <f t="shared" si="16"/>
        <v>OK</v>
      </c>
      <c r="D549" s="157" t="str">
        <f t="shared" si="17"/>
        <v>OK</v>
      </c>
    </row>
    <row r="550" spans="2:4">
      <c r="B550" s="168">
        <f>Master!E550</f>
        <v>0</v>
      </c>
      <c r="C550" s="157" t="str">
        <f t="shared" si="16"/>
        <v>OK</v>
      </c>
      <c r="D550" s="157" t="str">
        <f t="shared" si="17"/>
        <v>OK</v>
      </c>
    </row>
    <row r="551" spans="2:4">
      <c r="B551" s="168">
        <f>Master!E551</f>
        <v>0</v>
      </c>
      <c r="C551" s="157" t="str">
        <f t="shared" si="16"/>
        <v>OK</v>
      </c>
      <c r="D551" s="157" t="str">
        <f t="shared" si="17"/>
        <v>OK</v>
      </c>
    </row>
    <row r="552" spans="2:4">
      <c r="B552" s="168">
        <f>Master!E552</f>
        <v>0</v>
      </c>
      <c r="C552" s="157" t="str">
        <f t="shared" si="16"/>
        <v>OK</v>
      </c>
      <c r="D552" s="157" t="str">
        <f t="shared" si="17"/>
        <v>OK</v>
      </c>
    </row>
    <row r="553" spans="2:4">
      <c r="B553" s="168">
        <f>Master!E553</f>
        <v>0</v>
      </c>
      <c r="C553" s="157" t="str">
        <f t="shared" si="16"/>
        <v>OK</v>
      </c>
      <c r="D553" s="157" t="str">
        <f t="shared" si="17"/>
        <v>OK</v>
      </c>
    </row>
    <row r="554" spans="2:4">
      <c r="B554" s="168">
        <f>Master!E554</f>
        <v>0</v>
      </c>
      <c r="C554" s="157" t="str">
        <f t="shared" si="16"/>
        <v>OK</v>
      </c>
      <c r="D554" s="157" t="str">
        <f t="shared" si="17"/>
        <v>OK</v>
      </c>
    </row>
    <row r="555" spans="2:4">
      <c r="B555" s="168">
        <f>Master!E555</f>
        <v>0</v>
      </c>
      <c r="C555" s="157" t="str">
        <f t="shared" si="16"/>
        <v>OK</v>
      </c>
      <c r="D555" s="157" t="str">
        <f t="shared" si="17"/>
        <v>OK</v>
      </c>
    </row>
    <row r="556" spans="2:4">
      <c r="B556" s="168">
        <f>Master!E556</f>
        <v>0</v>
      </c>
      <c r="C556" s="157" t="str">
        <f t="shared" si="16"/>
        <v>OK</v>
      </c>
      <c r="D556" s="157" t="str">
        <f t="shared" si="17"/>
        <v>OK</v>
      </c>
    </row>
    <row r="557" spans="2:4">
      <c r="B557" s="168">
        <f>Master!E557</f>
        <v>0</v>
      </c>
      <c r="C557" s="157" t="str">
        <f t="shared" si="16"/>
        <v>OK</v>
      </c>
      <c r="D557" s="157" t="str">
        <f t="shared" si="17"/>
        <v>OK</v>
      </c>
    </row>
    <row r="558" spans="2:4">
      <c r="B558" s="168">
        <f>Master!E558</f>
        <v>0</v>
      </c>
      <c r="C558" s="157" t="str">
        <f t="shared" si="16"/>
        <v>OK</v>
      </c>
      <c r="D558" s="157" t="str">
        <f t="shared" si="17"/>
        <v>OK</v>
      </c>
    </row>
    <row r="559" spans="2:4">
      <c r="B559" s="168">
        <f>Master!E559</f>
        <v>0</v>
      </c>
      <c r="C559" s="157" t="str">
        <f t="shared" si="16"/>
        <v>OK</v>
      </c>
      <c r="D559" s="157" t="str">
        <f t="shared" si="17"/>
        <v>OK</v>
      </c>
    </row>
    <row r="560" spans="2:4">
      <c r="B560" s="168">
        <f>Master!E560</f>
        <v>0</v>
      </c>
      <c r="C560" s="157" t="str">
        <f t="shared" si="16"/>
        <v>OK</v>
      </c>
      <c r="D560" s="157" t="str">
        <f t="shared" si="17"/>
        <v>OK</v>
      </c>
    </row>
    <row r="561" spans="2:4">
      <c r="B561" s="168">
        <f>Master!E561</f>
        <v>0</v>
      </c>
      <c r="C561" s="157" t="str">
        <f t="shared" si="16"/>
        <v>OK</v>
      </c>
      <c r="D561" s="157" t="str">
        <f t="shared" si="17"/>
        <v>OK</v>
      </c>
    </row>
    <row r="562" spans="2:4">
      <c r="B562" s="168">
        <f>Master!E562</f>
        <v>0</v>
      </c>
      <c r="C562" s="157" t="str">
        <f t="shared" si="16"/>
        <v>OK</v>
      </c>
      <c r="D562" s="157" t="str">
        <f t="shared" si="17"/>
        <v>OK</v>
      </c>
    </row>
    <row r="563" spans="2:4">
      <c r="B563" s="168">
        <f>Master!E563</f>
        <v>0</v>
      </c>
      <c r="C563" s="157" t="str">
        <f t="shared" si="16"/>
        <v>OK</v>
      </c>
      <c r="D563" s="157" t="str">
        <f t="shared" si="17"/>
        <v>OK</v>
      </c>
    </row>
    <row r="564" spans="2:4">
      <c r="B564" s="168">
        <f>Master!E564</f>
        <v>0</v>
      </c>
      <c r="C564" s="157" t="str">
        <f t="shared" si="16"/>
        <v>OK</v>
      </c>
      <c r="D564" s="157" t="str">
        <f t="shared" si="17"/>
        <v>OK</v>
      </c>
    </row>
    <row r="565" spans="2:4">
      <c r="B565" s="168">
        <f>Master!E565</f>
        <v>0</v>
      </c>
      <c r="C565" s="157" t="str">
        <f t="shared" si="16"/>
        <v>OK</v>
      </c>
      <c r="D565" s="157" t="str">
        <f t="shared" si="17"/>
        <v>OK</v>
      </c>
    </row>
    <row r="566" spans="2:4">
      <c r="B566" s="168">
        <f>Master!E566</f>
        <v>0</v>
      </c>
      <c r="C566" s="157" t="str">
        <f t="shared" si="16"/>
        <v>OK</v>
      </c>
      <c r="D566" s="157" t="str">
        <f t="shared" si="17"/>
        <v>OK</v>
      </c>
    </row>
    <row r="567" spans="2:4">
      <c r="B567" s="168">
        <f>Master!E567</f>
        <v>0</v>
      </c>
      <c r="C567" s="157" t="str">
        <f t="shared" si="16"/>
        <v>OK</v>
      </c>
      <c r="D567" s="157" t="str">
        <f t="shared" si="17"/>
        <v>OK</v>
      </c>
    </row>
    <row r="568" spans="2:4">
      <c r="B568" s="168">
        <f>Master!E568</f>
        <v>0</v>
      </c>
      <c r="C568" s="157" t="str">
        <f t="shared" si="16"/>
        <v>OK</v>
      </c>
      <c r="D568" s="157" t="str">
        <f t="shared" si="17"/>
        <v>OK</v>
      </c>
    </row>
    <row r="569" spans="2:4">
      <c r="B569" s="168">
        <f>Master!E569</f>
        <v>0</v>
      </c>
      <c r="C569" s="157" t="str">
        <f t="shared" si="16"/>
        <v>OK</v>
      </c>
      <c r="D569" s="157" t="str">
        <f t="shared" si="17"/>
        <v>OK</v>
      </c>
    </row>
    <row r="570" spans="2:4">
      <c r="B570" s="168">
        <f>Master!E570</f>
        <v>0</v>
      </c>
      <c r="C570" s="157" t="str">
        <f t="shared" si="16"/>
        <v>OK</v>
      </c>
      <c r="D570" s="157" t="str">
        <f t="shared" si="17"/>
        <v>OK</v>
      </c>
    </row>
    <row r="571" spans="2:4">
      <c r="B571" s="168">
        <f>Master!E571</f>
        <v>0</v>
      </c>
      <c r="C571" s="157" t="str">
        <f t="shared" si="16"/>
        <v>OK</v>
      </c>
      <c r="D571" s="157" t="str">
        <f t="shared" si="17"/>
        <v>OK</v>
      </c>
    </row>
    <row r="572" spans="2:4">
      <c r="B572" s="168">
        <f>Master!E572</f>
        <v>0</v>
      </c>
      <c r="C572" s="157" t="str">
        <f t="shared" si="16"/>
        <v>OK</v>
      </c>
      <c r="D572" s="157" t="str">
        <f t="shared" si="17"/>
        <v>OK</v>
      </c>
    </row>
    <row r="573" spans="2:4">
      <c r="B573" s="168">
        <f>Master!E573</f>
        <v>0</v>
      </c>
      <c r="C573" s="157" t="str">
        <f t="shared" si="16"/>
        <v>OK</v>
      </c>
      <c r="D573" s="157" t="str">
        <f t="shared" si="17"/>
        <v>OK</v>
      </c>
    </row>
    <row r="574" spans="2:4">
      <c r="B574" s="168">
        <f>Master!E574</f>
        <v>0</v>
      </c>
      <c r="C574" s="157" t="str">
        <f t="shared" si="16"/>
        <v>OK</v>
      </c>
      <c r="D574" s="157" t="str">
        <f t="shared" si="17"/>
        <v>OK</v>
      </c>
    </row>
    <row r="575" spans="2:4">
      <c r="B575" s="168">
        <f>Master!E575</f>
        <v>0</v>
      </c>
      <c r="C575" s="157" t="str">
        <f t="shared" si="16"/>
        <v>OK</v>
      </c>
      <c r="D575" s="157" t="str">
        <f t="shared" si="17"/>
        <v>OK</v>
      </c>
    </row>
    <row r="576" spans="2:4">
      <c r="B576" s="168">
        <f>Master!E576</f>
        <v>0</v>
      </c>
      <c r="C576" s="157" t="str">
        <f t="shared" si="16"/>
        <v>OK</v>
      </c>
      <c r="D576" s="157" t="str">
        <f t="shared" si="17"/>
        <v>OK</v>
      </c>
    </row>
    <row r="577" spans="2:4">
      <c r="B577" s="168">
        <f>Master!E577</f>
        <v>0</v>
      </c>
      <c r="C577" s="157" t="str">
        <f t="shared" si="16"/>
        <v>OK</v>
      </c>
      <c r="D577" s="157" t="str">
        <f t="shared" si="17"/>
        <v>OK</v>
      </c>
    </row>
    <row r="578" spans="2:4">
      <c r="B578" s="168">
        <f>Master!E578</f>
        <v>0</v>
      </c>
      <c r="C578" s="157" t="str">
        <f t="shared" si="16"/>
        <v>OK</v>
      </c>
      <c r="D578" s="157" t="str">
        <f t="shared" si="17"/>
        <v>OK</v>
      </c>
    </row>
    <row r="579" spans="2:4">
      <c r="B579" s="168">
        <f>Master!E579</f>
        <v>0</v>
      </c>
      <c r="C579" s="157" t="str">
        <f t="shared" si="16"/>
        <v>OK</v>
      </c>
      <c r="D579" s="157" t="str">
        <f t="shared" si="17"/>
        <v>OK</v>
      </c>
    </row>
    <row r="580" spans="2:4">
      <c r="B580" s="168">
        <f>Master!E580</f>
        <v>0</v>
      </c>
      <c r="C580" s="157" t="str">
        <f t="shared" ref="C580:C600" si="18">IF(COUNTIF(A:A,B580),"OK","Missing")</f>
        <v>OK</v>
      </c>
      <c r="D580" s="157" t="str">
        <f t="shared" ref="D580:D600" si="19">IF(C580="Missing",B580,"OK")</f>
        <v>OK</v>
      </c>
    </row>
    <row r="581" spans="2:4">
      <c r="B581" s="168">
        <f>Master!E581</f>
        <v>0</v>
      </c>
      <c r="C581" s="157" t="str">
        <f t="shared" si="18"/>
        <v>OK</v>
      </c>
      <c r="D581" s="157" t="str">
        <f t="shared" si="19"/>
        <v>OK</v>
      </c>
    </row>
    <row r="582" spans="2:4">
      <c r="B582" s="168">
        <f>Master!E582</f>
        <v>0</v>
      </c>
      <c r="C582" s="157" t="str">
        <f t="shared" si="18"/>
        <v>OK</v>
      </c>
      <c r="D582" s="157" t="str">
        <f t="shared" si="19"/>
        <v>OK</v>
      </c>
    </row>
    <row r="583" spans="2:4">
      <c r="B583" s="168">
        <f>Master!E583</f>
        <v>0</v>
      </c>
      <c r="C583" s="157" t="str">
        <f t="shared" si="18"/>
        <v>OK</v>
      </c>
      <c r="D583" s="157" t="str">
        <f t="shared" si="19"/>
        <v>OK</v>
      </c>
    </row>
    <row r="584" spans="2:4">
      <c r="B584" s="168">
        <f>Master!E584</f>
        <v>0</v>
      </c>
      <c r="C584" s="157" t="str">
        <f t="shared" si="18"/>
        <v>OK</v>
      </c>
      <c r="D584" s="157" t="str">
        <f t="shared" si="19"/>
        <v>OK</v>
      </c>
    </row>
    <row r="585" spans="2:4">
      <c r="B585" s="168">
        <f>Master!E585</f>
        <v>0</v>
      </c>
      <c r="C585" s="157" t="str">
        <f t="shared" si="18"/>
        <v>OK</v>
      </c>
      <c r="D585" s="157" t="str">
        <f t="shared" si="19"/>
        <v>OK</v>
      </c>
    </row>
    <row r="586" spans="2:4">
      <c r="B586" s="168">
        <f>Master!E586</f>
        <v>0</v>
      </c>
      <c r="C586" s="157" t="str">
        <f t="shared" si="18"/>
        <v>OK</v>
      </c>
      <c r="D586" s="157" t="str">
        <f t="shared" si="19"/>
        <v>OK</v>
      </c>
    </row>
    <row r="587" spans="2:4">
      <c r="B587" s="168">
        <f>Master!E587</f>
        <v>0</v>
      </c>
      <c r="C587" s="157" t="str">
        <f t="shared" si="18"/>
        <v>OK</v>
      </c>
      <c r="D587" s="157" t="str">
        <f t="shared" si="19"/>
        <v>OK</v>
      </c>
    </row>
    <row r="588" spans="2:4">
      <c r="B588" s="168">
        <f>Master!E588</f>
        <v>0</v>
      </c>
      <c r="C588" s="157" t="str">
        <f t="shared" si="18"/>
        <v>OK</v>
      </c>
      <c r="D588" s="157" t="str">
        <f t="shared" si="19"/>
        <v>OK</v>
      </c>
    </row>
    <row r="589" spans="2:4">
      <c r="B589" s="168">
        <f>Master!E589</f>
        <v>0</v>
      </c>
      <c r="C589" s="157" t="str">
        <f t="shared" si="18"/>
        <v>OK</v>
      </c>
      <c r="D589" s="157" t="str">
        <f t="shared" si="19"/>
        <v>OK</v>
      </c>
    </row>
    <row r="590" spans="2:4">
      <c r="B590" s="168">
        <f>Master!E590</f>
        <v>0</v>
      </c>
      <c r="C590" s="157" t="str">
        <f t="shared" si="18"/>
        <v>OK</v>
      </c>
      <c r="D590" s="157" t="str">
        <f t="shared" si="19"/>
        <v>OK</v>
      </c>
    </row>
    <row r="591" spans="2:4">
      <c r="B591" s="168">
        <f>Master!E591</f>
        <v>0</v>
      </c>
      <c r="C591" s="157" t="str">
        <f t="shared" si="18"/>
        <v>OK</v>
      </c>
      <c r="D591" s="157" t="str">
        <f t="shared" si="19"/>
        <v>OK</v>
      </c>
    </row>
    <row r="592" spans="2:4">
      <c r="B592" s="168">
        <f>Master!E592</f>
        <v>0</v>
      </c>
      <c r="C592" s="157" t="str">
        <f t="shared" si="18"/>
        <v>OK</v>
      </c>
      <c r="D592" s="157" t="str">
        <f t="shared" si="19"/>
        <v>OK</v>
      </c>
    </row>
    <row r="593" spans="2:4">
      <c r="B593" s="168">
        <f>Master!E593</f>
        <v>0</v>
      </c>
      <c r="C593" s="157" t="str">
        <f t="shared" si="18"/>
        <v>OK</v>
      </c>
      <c r="D593" s="157" t="str">
        <f t="shared" si="19"/>
        <v>OK</v>
      </c>
    </row>
    <row r="594" spans="2:4">
      <c r="B594" s="168">
        <f>Master!E594</f>
        <v>0</v>
      </c>
      <c r="C594" s="157" t="str">
        <f t="shared" si="18"/>
        <v>OK</v>
      </c>
      <c r="D594" s="157" t="str">
        <f t="shared" si="19"/>
        <v>OK</v>
      </c>
    </row>
    <row r="595" spans="2:4">
      <c r="B595" s="168">
        <f>Master!E595</f>
        <v>0</v>
      </c>
      <c r="C595" s="157" t="str">
        <f t="shared" si="18"/>
        <v>OK</v>
      </c>
      <c r="D595" s="157" t="str">
        <f t="shared" si="19"/>
        <v>OK</v>
      </c>
    </row>
    <row r="596" spans="2:4">
      <c r="B596" s="168">
        <f>Master!E596</f>
        <v>0</v>
      </c>
      <c r="C596" s="157" t="str">
        <f t="shared" si="18"/>
        <v>OK</v>
      </c>
      <c r="D596" s="157" t="str">
        <f t="shared" si="19"/>
        <v>OK</v>
      </c>
    </row>
    <row r="597" spans="2:4">
      <c r="B597" s="168">
        <f>Master!E597</f>
        <v>0</v>
      </c>
      <c r="C597" s="157" t="str">
        <f t="shared" si="18"/>
        <v>OK</v>
      </c>
      <c r="D597" s="157" t="str">
        <f t="shared" si="19"/>
        <v>OK</v>
      </c>
    </row>
    <row r="598" spans="2:4">
      <c r="B598" s="168">
        <f>Master!E598</f>
        <v>0</v>
      </c>
      <c r="C598" s="157" t="str">
        <f t="shared" si="18"/>
        <v>OK</v>
      </c>
      <c r="D598" s="157" t="str">
        <f t="shared" si="19"/>
        <v>OK</v>
      </c>
    </row>
    <row r="599" spans="2:4">
      <c r="B599" s="168">
        <f>Master!E599</f>
        <v>0</v>
      </c>
      <c r="C599" s="157" t="str">
        <f t="shared" si="18"/>
        <v>OK</v>
      </c>
      <c r="D599" s="157" t="str">
        <f t="shared" si="19"/>
        <v>OK</v>
      </c>
    </row>
    <row r="600" spans="2:4">
      <c r="B600" s="168">
        <f>Master!E600</f>
        <v>0</v>
      </c>
      <c r="C600" s="157" t="str">
        <f t="shared" si="18"/>
        <v>OK</v>
      </c>
      <c r="D600" s="157" t="str">
        <f t="shared" si="19"/>
        <v>OK</v>
      </c>
    </row>
    <row r="601" spans="2:4">
      <c r="B601" s="168">
        <f>Master!E601</f>
        <v>0</v>
      </c>
    </row>
    <row r="602" spans="2:4">
      <c r="B602" s="168">
        <f>Master!E602</f>
        <v>0</v>
      </c>
    </row>
    <row r="603" spans="2:4">
      <c r="B603" s="168">
        <f>Master!E603</f>
        <v>0</v>
      </c>
    </row>
    <row r="604" spans="2:4">
      <c r="B604" s="168">
        <f>Master!E604</f>
        <v>0</v>
      </c>
    </row>
    <row r="605" spans="2:4">
      <c r="B605" s="168">
        <f>Master!E605</f>
        <v>0</v>
      </c>
    </row>
    <row r="606" spans="2:4">
      <c r="B606" s="168">
        <f>Master!E606</f>
        <v>0</v>
      </c>
    </row>
    <row r="607" spans="2:4">
      <c r="B607" s="168">
        <f>Master!E607</f>
        <v>0</v>
      </c>
    </row>
    <row r="608" spans="2:4">
      <c r="B608" s="168">
        <f>Master!E608</f>
        <v>0</v>
      </c>
    </row>
    <row r="609" spans="2:2">
      <c r="B609" s="168">
        <f>Master!E609</f>
        <v>0</v>
      </c>
    </row>
    <row r="610" spans="2:2">
      <c r="B610" s="168">
        <f>Master!E610</f>
        <v>0</v>
      </c>
    </row>
    <row r="611" spans="2:2">
      <c r="B611" s="168">
        <f>Master!E611</f>
        <v>0</v>
      </c>
    </row>
    <row r="612" spans="2:2">
      <c r="B612" s="168">
        <f>Master!E612</f>
        <v>0</v>
      </c>
    </row>
    <row r="613" spans="2:2">
      <c r="B613" s="168">
        <f>Master!E613</f>
        <v>0</v>
      </c>
    </row>
    <row r="614" spans="2:2">
      <c r="B614" s="168">
        <f>Master!E614</f>
        <v>0</v>
      </c>
    </row>
    <row r="615" spans="2:2">
      <c r="B615" s="168">
        <f>Master!E615</f>
        <v>0</v>
      </c>
    </row>
    <row r="616" spans="2:2">
      <c r="B616" s="168">
        <f>Master!E616</f>
        <v>0</v>
      </c>
    </row>
    <row r="617" spans="2:2">
      <c r="B617" s="168">
        <f>Master!E617</f>
        <v>0</v>
      </c>
    </row>
    <row r="618" spans="2:2">
      <c r="B618" s="168">
        <f>Master!E618</f>
        <v>0</v>
      </c>
    </row>
    <row r="619" spans="2:2">
      <c r="B619" s="168">
        <f>Master!E619</f>
        <v>0</v>
      </c>
    </row>
    <row r="620" spans="2:2">
      <c r="B620" s="168">
        <f>Master!E620</f>
        <v>0</v>
      </c>
    </row>
    <row r="621" spans="2:2">
      <c r="B621" s="168">
        <f>Master!E621</f>
        <v>0</v>
      </c>
    </row>
    <row r="622" spans="2:2">
      <c r="B622" s="168">
        <f>Master!E622</f>
        <v>0</v>
      </c>
    </row>
    <row r="623" spans="2:2">
      <c r="B623" s="168">
        <f>Master!E623</f>
        <v>0</v>
      </c>
    </row>
    <row r="624" spans="2:2">
      <c r="B624" s="168">
        <f>Master!E624</f>
        <v>0</v>
      </c>
    </row>
    <row r="625" spans="2:2">
      <c r="B625" s="168">
        <f>Master!E625</f>
        <v>0</v>
      </c>
    </row>
    <row r="626" spans="2:2">
      <c r="B626" s="168">
        <f>Master!E626</f>
        <v>0</v>
      </c>
    </row>
    <row r="627" spans="2:2">
      <c r="B627" s="168">
        <f>Master!E627</f>
        <v>0</v>
      </c>
    </row>
    <row r="628" spans="2:2">
      <c r="B628" s="168">
        <f>Master!E628</f>
        <v>0</v>
      </c>
    </row>
    <row r="629" spans="2:2">
      <c r="B629" s="168">
        <f>Master!E629</f>
        <v>0</v>
      </c>
    </row>
    <row r="630" spans="2:2">
      <c r="B630" s="168">
        <f>Master!E630</f>
        <v>0</v>
      </c>
    </row>
    <row r="631" spans="2:2">
      <c r="B631" s="168">
        <f>Master!E631</f>
        <v>0</v>
      </c>
    </row>
    <row r="632" spans="2:2">
      <c r="B632" s="168">
        <f>Master!E632</f>
        <v>0</v>
      </c>
    </row>
    <row r="633" spans="2:2">
      <c r="B633" s="168">
        <f>Master!E633</f>
        <v>0</v>
      </c>
    </row>
    <row r="634" spans="2:2">
      <c r="B634" s="168">
        <f>Master!E634</f>
        <v>0</v>
      </c>
    </row>
    <row r="635" spans="2:2">
      <c r="B635" s="168">
        <f>Master!E635</f>
        <v>0</v>
      </c>
    </row>
    <row r="636" spans="2:2">
      <c r="B636" s="168">
        <f>Master!E636</f>
        <v>0</v>
      </c>
    </row>
    <row r="637" spans="2:2">
      <c r="B637" s="168">
        <f>Master!E637</f>
        <v>0</v>
      </c>
    </row>
    <row r="638" spans="2:2">
      <c r="B638" s="168">
        <f>Master!E638</f>
        <v>0</v>
      </c>
    </row>
    <row r="639" spans="2:2">
      <c r="B639" s="168">
        <f>Master!E639</f>
        <v>0</v>
      </c>
    </row>
    <row r="640" spans="2:2">
      <c r="B640" s="168">
        <f>Master!E640</f>
        <v>0</v>
      </c>
    </row>
    <row r="641" spans="2:2">
      <c r="B641" s="168">
        <f>Master!E641</f>
        <v>0</v>
      </c>
    </row>
    <row r="642" spans="2:2">
      <c r="B642" s="168">
        <f>Master!E642</f>
        <v>0</v>
      </c>
    </row>
    <row r="643" spans="2:2">
      <c r="B643" s="168">
        <f>Master!E643</f>
        <v>0</v>
      </c>
    </row>
    <row r="644" spans="2:2">
      <c r="B644" s="168">
        <f>Master!E644</f>
        <v>0</v>
      </c>
    </row>
    <row r="645" spans="2:2">
      <c r="B645" s="168">
        <f>Master!E645</f>
        <v>0</v>
      </c>
    </row>
    <row r="646" spans="2:2">
      <c r="B646" s="168">
        <f>Master!E646</f>
        <v>0</v>
      </c>
    </row>
    <row r="647" spans="2:2">
      <c r="B647" s="168">
        <f>Master!E647</f>
        <v>0</v>
      </c>
    </row>
    <row r="648" spans="2:2">
      <c r="B648" s="168">
        <f>Master!E648</f>
        <v>0</v>
      </c>
    </row>
    <row r="649" spans="2:2">
      <c r="B649" s="168">
        <f>Master!E649</f>
        <v>0</v>
      </c>
    </row>
    <row r="650" spans="2:2">
      <c r="B650" s="168">
        <f>Master!E650</f>
        <v>0</v>
      </c>
    </row>
    <row r="651" spans="2:2">
      <c r="B651" s="168">
        <f>Master!E651</f>
        <v>0</v>
      </c>
    </row>
    <row r="652" spans="2:2">
      <c r="B652" s="168">
        <f>Master!E652</f>
        <v>0</v>
      </c>
    </row>
    <row r="653" spans="2:2">
      <c r="B653" s="168">
        <f>Master!E653</f>
        <v>0</v>
      </c>
    </row>
    <row r="654" spans="2:2">
      <c r="B654" s="168">
        <f>Master!E654</f>
        <v>0</v>
      </c>
    </row>
    <row r="655" spans="2:2">
      <c r="B655" s="168">
        <f>Master!E655</f>
        <v>0</v>
      </c>
    </row>
    <row r="656" spans="2:2">
      <c r="B656" s="168">
        <f>Master!E656</f>
        <v>0</v>
      </c>
    </row>
    <row r="657" spans="2:2">
      <c r="B657" s="168">
        <f>Master!E657</f>
        <v>0</v>
      </c>
    </row>
    <row r="658" spans="2:2">
      <c r="B658" s="168">
        <f>Master!E658</f>
        <v>0</v>
      </c>
    </row>
    <row r="659" spans="2:2">
      <c r="B659" s="168">
        <f>Master!E659</f>
        <v>0</v>
      </c>
    </row>
    <row r="660" spans="2:2">
      <c r="B660" s="168">
        <f>Master!E660</f>
        <v>0</v>
      </c>
    </row>
    <row r="661" spans="2:2">
      <c r="B661" s="168">
        <f>Master!E661</f>
        <v>0</v>
      </c>
    </row>
  </sheetData>
  <conditionalFormatting sqref="D3:D600">
    <cfRule type="cellIs" dxfId="7" priority="2" operator="equal">
      <formula>"OK"</formula>
    </cfRule>
    <cfRule type="cellIs" dxfId="6" priority="3" operator="notEqual">
      <formula>"OK"</formula>
    </cfRule>
  </conditionalFormatting>
  <conditionalFormatting sqref="A3:A95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-0.249977111117893"/>
  </sheetPr>
  <dimension ref="A1:K661"/>
  <sheetViews>
    <sheetView workbookViewId="0">
      <selection activeCell="G5" sqref="G5"/>
    </sheetView>
  </sheetViews>
  <sheetFormatPr defaultRowHeight="15"/>
  <cols>
    <col min="1" max="1" width="9.140625" style="157"/>
    <col min="2" max="2" width="20.140625" style="157" customWidth="1"/>
    <col min="3" max="3" width="20.7109375" style="157" bestFit="1" customWidth="1"/>
    <col min="4" max="5" width="9.140625" style="157"/>
    <col min="6" max="6" width="1.5703125" style="157" customWidth="1"/>
    <col min="7" max="7" width="1.140625" style="157" customWidth="1"/>
    <col min="8" max="8" width="6.7109375" style="157" bestFit="1" customWidth="1"/>
    <col min="9" max="9" width="10.28515625" style="157" customWidth="1"/>
    <col min="10" max="16384" width="9.140625" style="157"/>
  </cols>
  <sheetData>
    <row r="1" spans="1:11">
      <c r="B1" s="167" t="s">
        <v>270</v>
      </c>
      <c r="C1" s="169" t="s">
        <v>805</v>
      </c>
    </row>
    <row r="2" spans="1:11">
      <c r="A2" s="157" t="str">
        <f>Master!AO7</f>
        <v>AF</v>
      </c>
      <c r="B2" s="157" t="str">
        <f>Master!AN7</f>
        <v>AFGHANISTAN</v>
      </c>
      <c r="C2" s="157" t="str">
        <f>Master!L3</f>
        <v>Afghanistan</v>
      </c>
      <c r="D2" s="157" t="str">
        <f>IF(COUNTIF(B:B,C2),"OK","Missing")</f>
        <v>OK</v>
      </c>
      <c r="E2" s="157" t="str">
        <f>IF(D2="Missing",C2,"OK")</f>
        <v>OK</v>
      </c>
      <c r="I2" s="157" t="s">
        <v>272</v>
      </c>
    </row>
    <row r="3" spans="1:11">
      <c r="A3" s="157" t="str">
        <f>Master!AO8</f>
        <v>AM</v>
      </c>
      <c r="B3" s="157" t="str">
        <f>Master!AN8</f>
        <v>ARMENIA</v>
      </c>
      <c r="C3" s="157" t="str">
        <f>Master!L4</f>
        <v>Dem. Rep. Congo</v>
      </c>
      <c r="D3" s="157" t="str">
        <f t="shared" ref="D3:D66" si="0">IF(COUNTIF(B:B,C3),"OK","Missing")</f>
        <v>OK</v>
      </c>
      <c r="E3" s="157" t="str">
        <f t="shared" ref="E3:E66" si="1">IF(D3="Missing",C3,"OK")</f>
        <v>OK</v>
      </c>
      <c r="H3" s="157" t="s">
        <v>59</v>
      </c>
      <c r="I3" s="157" t="str">
        <f>Master!B3</f>
        <v>CWS</v>
      </c>
      <c r="J3" s="157" t="str">
        <f>IF(COUNTIF(H:H,I3),"OK","Missing")</f>
        <v>OK</v>
      </c>
      <c r="K3" s="157" t="str">
        <f>IF(J3="Missing",I3,"OK")</f>
        <v>OK</v>
      </c>
    </row>
    <row r="4" spans="1:11">
      <c r="A4" s="157" t="str">
        <f>Master!AO9</f>
        <v>BG</v>
      </c>
      <c r="B4" s="157" t="str">
        <f>Master!AN9</f>
        <v>BANGLADESH</v>
      </c>
      <c r="C4" s="157" t="str">
        <f>Master!L5</f>
        <v>El Salvador</v>
      </c>
      <c r="D4" s="157" t="str">
        <f t="shared" si="0"/>
        <v>OK</v>
      </c>
      <c r="E4" s="157" t="str">
        <f t="shared" si="1"/>
        <v>OK</v>
      </c>
      <c r="H4" s="157" t="s">
        <v>13</v>
      </c>
      <c r="I4" s="157" t="str">
        <f>Master!B4</f>
        <v>USCCB</v>
      </c>
      <c r="J4" s="157" t="str">
        <f t="shared" ref="J4:J67" si="2">IF(COUNTIF(H:H,I4),"OK","Missing")</f>
        <v>OK</v>
      </c>
      <c r="K4" s="157" t="str">
        <f t="shared" ref="K4:K67" si="3">IF(J4="Missing",I4,"OK")</f>
        <v>OK</v>
      </c>
    </row>
    <row r="5" spans="1:11">
      <c r="A5" s="157" t="str">
        <f>Master!AO10</f>
        <v>BO</v>
      </c>
      <c r="B5" s="157" t="str">
        <f>Master!AN10</f>
        <v>BELARUS</v>
      </c>
      <c r="C5" s="157" t="str">
        <f>Master!L6</f>
        <v>Kazakhstan</v>
      </c>
      <c r="D5" s="157" t="str">
        <f t="shared" si="0"/>
        <v>OK</v>
      </c>
      <c r="E5" s="157" t="str">
        <f t="shared" si="1"/>
        <v>OK</v>
      </c>
      <c r="H5" s="157" t="s">
        <v>11</v>
      </c>
      <c r="I5" s="157" t="str">
        <f>Master!B5</f>
        <v>USCRI</v>
      </c>
      <c r="J5" s="157" t="str">
        <f t="shared" si="2"/>
        <v>OK</v>
      </c>
      <c r="K5" s="157" t="str">
        <f t="shared" si="3"/>
        <v>OK</v>
      </c>
    </row>
    <row r="6" spans="1:11">
      <c r="A6" s="157" t="str">
        <f>Master!AO11</f>
        <v>BM</v>
      </c>
      <c r="B6" s="157" t="str">
        <f>Master!AN11</f>
        <v>BURMA</v>
      </c>
      <c r="C6" s="157" t="str">
        <f>Master!L7</f>
        <v>Syria</v>
      </c>
      <c r="D6" s="157" t="str">
        <f>IF(COUNTIF(B:B,C6),"OK","Missing")</f>
        <v>OK</v>
      </c>
      <c r="E6" s="157" t="str">
        <f t="shared" si="1"/>
        <v>OK</v>
      </c>
      <c r="H6" s="157" t="s">
        <v>1</v>
      </c>
      <c r="I6" s="157" t="str">
        <f>Master!B6</f>
        <v>USCRI</v>
      </c>
      <c r="J6" s="157" t="str">
        <f t="shared" si="2"/>
        <v>OK</v>
      </c>
      <c r="K6" s="157" t="str">
        <f t="shared" si="3"/>
        <v>OK</v>
      </c>
    </row>
    <row r="7" spans="1:11">
      <c r="A7" s="157" t="str">
        <f>Master!AO12</f>
        <v>BT</v>
      </c>
      <c r="B7" s="157" t="str">
        <f>Master!AN12</f>
        <v>BHUTAN</v>
      </c>
      <c r="C7" s="157" t="str">
        <f>Master!L8</f>
        <v>Ukraine</v>
      </c>
      <c r="D7" s="157" t="str">
        <f t="shared" si="0"/>
        <v>OK</v>
      </c>
      <c r="E7" s="157" t="str">
        <f t="shared" si="1"/>
        <v>OK</v>
      </c>
      <c r="H7" s="157" t="s">
        <v>3</v>
      </c>
      <c r="I7" s="157">
        <f>Master!B7</f>
        <v>0</v>
      </c>
      <c r="J7" s="157" t="str">
        <f t="shared" si="2"/>
        <v>Missing</v>
      </c>
      <c r="K7" s="157">
        <f t="shared" si="3"/>
        <v>0</v>
      </c>
    </row>
    <row r="8" spans="1:11">
      <c r="A8" s="157" t="str">
        <f>Master!AO13</f>
        <v>BU</v>
      </c>
      <c r="B8" s="157" t="str">
        <f>Master!AN13</f>
        <v>BULGARIA</v>
      </c>
      <c r="C8" s="157">
        <f>Master!L9</f>
        <v>0</v>
      </c>
      <c r="D8" s="157" t="str">
        <f t="shared" si="0"/>
        <v>OK</v>
      </c>
      <c r="E8" s="157" t="str">
        <f t="shared" si="1"/>
        <v>OK</v>
      </c>
      <c r="H8" s="157" t="s">
        <v>5</v>
      </c>
      <c r="I8" s="157">
        <f>Master!B8</f>
        <v>0</v>
      </c>
      <c r="J8" s="157" t="str">
        <f t="shared" si="2"/>
        <v>Missing</v>
      </c>
      <c r="K8" s="157">
        <f t="shared" si="3"/>
        <v>0</v>
      </c>
    </row>
    <row r="9" spans="1:11">
      <c r="A9" s="157" t="str">
        <f>Master!AO14</f>
        <v>BY</v>
      </c>
      <c r="B9" s="157" t="str">
        <f>Master!AN14</f>
        <v>BURUNDI</v>
      </c>
      <c r="C9" s="157">
        <f>Master!L10</f>
        <v>0</v>
      </c>
      <c r="D9" s="157" t="str">
        <f t="shared" si="0"/>
        <v>OK</v>
      </c>
      <c r="E9" s="157" t="str">
        <f t="shared" si="1"/>
        <v>OK</v>
      </c>
      <c r="I9" s="157">
        <f>Master!B9</f>
        <v>0</v>
      </c>
      <c r="J9" s="157" t="str">
        <f t="shared" si="2"/>
        <v>Missing</v>
      </c>
      <c r="K9" s="157">
        <f t="shared" si="3"/>
        <v>0</v>
      </c>
    </row>
    <row r="10" spans="1:11">
      <c r="A10" s="157" t="str">
        <f>Master!AO15</f>
        <v>CM</v>
      </c>
      <c r="B10" s="157" t="str">
        <f>Master!AN15</f>
        <v>CAMEROON</v>
      </c>
      <c r="C10" s="157">
        <f>Master!L11</f>
        <v>0</v>
      </c>
      <c r="D10" s="157" t="str">
        <f t="shared" si="0"/>
        <v>OK</v>
      </c>
      <c r="E10" s="157" t="str">
        <f t="shared" si="1"/>
        <v>OK</v>
      </c>
      <c r="I10" s="157">
        <f>Master!B10</f>
        <v>0</v>
      </c>
      <c r="J10" s="157" t="str">
        <f t="shared" si="2"/>
        <v>Missing</v>
      </c>
      <c r="K10" s="157">
        <f t="shared" si="3"/>
        <v>0</v>
      </c>
    </row>
    <row r="11" spans="1:11">
      <c r="A11" s="157" t="str">
        <f>Master!AO16</f>
        <v>CT</v>
      </c>
      <c r="B11" s="157" t="str">
        <f>Master!AN16</f>
        <v>Central African Republic</v>
      </c>
      <c r="C11" s="157">
        <f>Master!L12</f>
        <v>0</v>
      </c>
      <c r="D11" s="157" t="str">
        <f>IF(COUNTIF(B:B,C11),"OK","Missing")</f>
        <v>OK</v>
      </c>
      <c r="E11" s="157" t="str">
        <f t="shared" si="1"/>
        <v>OK</v>
      </c>
      <c r="I11" s="157">
        <f>Master!B11</f>
        <v>0</v>
      </c>
      <c r="J11" s="157" t="str">
        <f t="shared" si="2"/>
        <v>Missing</v>
      </c>
      <c r="K11" s="157">
        <f t="shared" si="3"/>
        <v>0</v>
      </c>
    </row>
    <row r="12" spans="1:11">
      <c r="A12" s="157" t="str">
        <f>Master!AO17</f>
        <v>CH</v>
      </c>
      <c r="B12" s="157" t="str">
        <f>Master!AN17</f>
        <v>CHINA</v>
      </c>
      <c r="C12" s="157">
        <f>Master!L13</f>
        <v>0</v>
      </c>
      <c r="D12" s="157" t="str">
        <f t="shared" si="0"/>
        <v>OK</v>
      </c>
      <c r="E12" s="157" t="str">
        <f t="shared" si="1"/>
        <v>OK</v>
      </c>
      <c r="I12" s="157">
        <f>Master!B12</f>
        <v>0</v>
      </c>
      <c r="J12" s="157" t="str">
        <f t="shared" si="2"/>
        <v>Missing</v>
      </c>
      <c r="K12" s="157">
        <f t="shared" si="3"/>
        <v>0</v>
      </c>
    </row>
    <row r="13" spans="1:11">
      <c r="A13" s="157" t="str">
        <f>Master!AO18</f>
        <v>CG</v>
      </c>
      <c r="B13" s="157" t="str">
        <f>Master!AN18</f>
        <v>Dem. Rep. Congo</v>
      </c>
      <c r="C13" s="157">
        <f>Master!L14</f>
        <v>0</v>
      </c>
      <c r="D13" s="157" t="str">
        <f t="shared" si="0"/>
        <v>OK</v>
      </c>
      <c r="E13" s="157" t="str">
        <f t="shared" si="1"/>
        <v>OK</v>
      </c>
      <c r="I13" s="157">
        <f>Master!B13</f>
        <v>0</v>
      </c>
      <c r="J13" s="157" t="str">
        <f t="shared" si="2"/>
        <v>Missing</v>
      </c>
      <c r="K13" s="157">
        <f t="shared" si="3"/>
        <v>0</v>
      </c>
    </row>
    <row r="14" spans="1:11">
      <c r="A14" s="157" t="str">
        <f>Master!AO19</f>
        <v>CO</v>
      </c>
      <c r="B14" s="157" t="str">
        <f>Master!AN19</f>
        <v>COLOMBIA</v>
      </c>
      <c r="C14" s="157">
        <f>Master!L15</f>
        <v>0</v>
      </c>
      <c r="D14" s="157" t="str">
        <f t="shared" si="0"/>
        <v>OK</v>
      </c>
      <c r="E14" s="157" t="str">
        <f t="shared" si="1"/>
        <v>OK</v>
      </c>
      <c r="I14" s="157">
        <f>Master!B14</f>
        <v>0</v>
      </c>
      <c r="J14" s="157" t="str">
        <f t="shared" si="2"/>
        <v>Missing</v>
      </c>
      <c r="K14" s="157">
        <f t="shared" si="3"/>
        <v>0</v>
      </c>
    </row>
    <row r="15" spans="1:11">
      <c r="A15" s="157" t="str">
        <f>Master!AO20</f>
        <v>CF</v>
      </c>
      <c r="B15" s="157" t="str">
        <f>Master!AN20</f>
        <v>CONGO</v>
      </c>
      <c r="C15" s="157">
        <f>Master!L16</f>
        <v>0</v>
      </c>
      <c r="D15" s="157" t="str">
        <f t="shared" si="0"/>
        <v>OK</v>
      </c>
      <c r="E15" s="157" t="str">
        <f t="shared" si="1"/>
        <v>OK</v>
      </c>
      <c r="I15" s="157">
        <f>Master!B15</f>
        <v>0</v>
      </c>
      <c r="J15" s="157" t="str">
        <f t="shared" si="2"/>
        <v>Missing</v>
      </c>
      <c r="K15" s="157">
        <f t="shared" si="3"/>
        <v>0</v>
      </c>
    </row>
    <row r="16" spans="1:11">
      <c r="A16" s="157" t="str">
        <f>Master!AO21</f>
        <v>CU</v>
      </c>
      <c r="B16" s="157" t="str">
        <f>Master!AN21</f>
        <v>CUBA</v>
      </c>
      <c r="C16" s="157">
        <f>Master!L17</f>
        <v>0</v>
      </c>
      <c r="D16" s="157" t="str">
        <f t="shared" si="0"/>
        <v>OK</v>
      </c>
      <c r="E16" s="157" t="str">
        <f t="shared" si="1"/>
        <v>OK</v>
      </c>
      <c r="I16" s="157">
        <f>Master!B16</f>
        <v>0</v>
      </c>
      <c r="J16" s="157" t="str">
        <f t="shared" si="2"/>
        <v>Missing</v>
      </c>
      <c r="K16" s="157">
        <f t="shared" si="3"/>
        <v>0</v>
      </c>
    </row>
    <row r="17" spans="1:11">
      <c r="A17" s="157" t="str">
        <f>Master!AO22</f>
        <v>CUE</v>
      </c>
      <c r="B17" s="157" t="str">
        <f>Master!AN22</f>
        <v>CUBAN ENTRANT</v>
      </c>
      <c r="C17" s="157">
        <f>Master!L18</f>
        <v>0</v>
      </c>
      <c r="D17" s="157" t="str">
        <f t="shared" si="0"/>
        <v>OK</v>
      </c>
      <c r="E17" s="157" t="str">
        <f t="shared" si="1"/>
        <v>OK</v>
      </c>
      <c r="I17" s="157">
        <f>Master!B17</f>
        <v>0</v>
      </c>
      <c r="J17" s="157" t="str">
        <f t="shared" si="2"/>
        <v>Missing</v>
      </c>
      <c r="K17" s="157">
        <f t="shared" si="3"/>
        <v>0</v>
      </c>
    </row>
    <row r="18" spans="1:11">
      <c r="A18" s="157" t="str">
        <f>Master!AO23</f>
        <v>EC</v>
      </c>
      <c r="B18" s="157" t="str">
        <f>Master!AN23</f>
        <v>ECUADOR</v>
      </c>
      <c r="C18" s="157">
        <f>Master!L19</f>
        <v>0</v>
      </c>
      <c r="D18" s="157" t="str">
        <f t="shared" si="0"/>
        <v>OK</v>
      </c>
      <c r="E18" s="157" t="str">
        <f t="shared" si="1"/>
        <v>OK</v>
      </c>
      <c r="I18" s="157">
        <f>Master!B18</f>
        <v>0</v>
      </c>
      <c r="J18" s="157" t="str">
        <f t="shared" si="2"/>
        <v>Missing</v>
      </c>
      <c r="K18" s="157">
        <f t="shared" si="3"/>
        <v>0</v>
      </c>
    </row>
    <row r="19" spans="1:11">
      <c r="A19" s="157" t="str">
        <f>Master!AO24</f>
        <v>EG</v>
      </c>
      <c r="B19" s="157" t="str">
        <f>Master!AN24</f>
        <v>EGYPT</v>
      </c>
      <c r="C19" s="157">
        <f>Master!L20</f>
        <v>0</v>
      </c>
      <c r="D19" s="157" t="str">
        <f t="shared" si="0"/>
        <v>OK</v>
      </c>
      <c r="E19" s="157" t="str">
        <f t="shared" si="1"/>
        <v>OK</v>
      </c>
      <c r="I19" s="157">
        <f>Master!B19</f>
        <v>0</v>
      </c>
      <c r="J19" s="157" t="str">
        <f t="shared" si="2"/>
        <v>Missing</v>
      </c>
      <c r="K19" s="157">
        <f t="shared" si="3"/>
        <v>0</v>
      </c>
    </row>
    <row r="20" spans="1:11">
      <c r="A20" s="157" t="str">
        <f>Master!AO25</f>
        <v>SV</v>
      </c>
      <c r="B20" s="157" t="str">
        <f>Master!AN25</f>
        <v>El Salvador</v>
      </c>
      <c r="C20" s="157">
        <f>Master!L21</f>
        <v>0</v>
      </c>
      <c r="D20" s="157" t="str">
        <f t="shared" si="0"/>
        <v>OK</v>
      </c>
      <c r="E20" s="157" t="str">
        <f t="shared" si="1"/>
        <v>OK</v>
      </c>
      <c r="I20" s="157">
        <f>Master!B20</f>
        <v>0</v>
      </c>
      <c r="J20" s="157" t="str">
        <f t="shared" si="2"/>
        <v>Missing</v>
      </c>
      <c r="K20" s="157">
        <f t="shared" si="3"/>
        <v>0</v>
      </c>
    </row>
    <row r="21" spans="1:11">
      <c r="A21" s="157" t="str">
        <f>Master!AO26</f>
        <v>ER</v>
      </c>
      <c r="B21" s="157" t="str">
        <f>Master!AN26</f>
        <v>ERITREA</v>
      </c>
      <c r="C21" s="157">
        <f>Master!L22</f>
        <v>0</v>
      </c>
      <c r="D21" s="157" t="str">
        <f t="shared" si="0"/>
        <v>OK</v>
      </c>
      <c r="E21" s="157" t="str">
        <f t="shared" si="1"/>
        <v>OK</v>
      </c>
      <c r="I21" s="157">
        <f>Master!B21</f>
        <v>0</v>
      </c>
      <c r="J21" s="157" t="str">
        <f t="shared" si="2"/>
        <v>Missing</v>
      </c>
      <c r="K21" s="157">
        <f t="shared" si="3"/>
        <v>0</v>
      </c>
    </row>
    <row r="22" spans="1:11">
      <c r="A22" s="157" t="str">
        <f>Master!AO27</f>
        <v>ET</v>
      </c>
      <c r="B22" s="157" t="str">
        <f>Master!AN27</f>
        <v>ETHIOPIA</v>
      </c>
      <c r="C22" s="157">
        <f>Master!L23</f>
        <v>0</v>
      </c>
      <c r="D22" s="157" t="str">
        <f t="shared" si="0"/>
        <v>OK</v>
      </c>
      <c r="E22" s="157" t="str">
        <f t="shared" si="1"/>
        <v>OK</v>
      </c>
      <c r="I22" s="157">
        <f>Master!B22</f>
        <v>0</v>
      </c>
      <c r="J22" s="157" t="str">
        <f t="shared" si="2"/>
        <v>Missing</v>
      </c>
      <c r="K22" s="157">
        <f t="shared" si="3"/>
        <v>0</v>
      </c>
    </row>
    <row r="23" spans="1:11">
      <c r="A23" s="157" t="str">
        <f>Master!AO28</f>
        <v>FR</v>
      </c>
      <c r="B23" s="157" t="str">
        <f>Master!AN28</f>
        <v>FRANCE</v>
      </c>
      <c r="C23" s="157">
        <f>Master!L24</f>
        <v>0</v>
      </c>
      <c r="D23" s="157" t="str">
        <f t="shared" si="0"/>
        <v>OK</v>
      </c>
      <c r="E23" s="157" t="str">
        <f t="shared" si="1"/>
        <v>OK</v>
      </c>
      <c r="I23" s="157">
        <f>Master!B23</f>
        <v>0</v>
      </c>
      <c r="J23" s="157" t="str">
        <f t="shared" si="2"/>
        <v>Missing</v>
      </c>
      <c r="K23" s="157">
        <f t="shared" si="3"/>
        <v>0</v>
      </c>
    </row>
    <row r="24" spans="1:11">
      <c r="A24" s="157" t="str">
        <f>Master!AO30</f>
        <v>GV</v>
      </c>
      <c r="B24" s="157" t="str">
        <f>Master!AN30</f>
        <v>GUINEA</v>
      </c>
      <c r="C24" s="157">
        <f>Master!L25</f>
        <v>0</v>
      </c>
      <c r="D24" s="157" t="str">
        <f t="shared" si="0"/>
        <v>OK</v>
      </c>
      <c r="E24" s="157" t="str">
        <f t="shared" si="1"/>
        <v>OK</v>
      </c>
      <c r="I24" s="157">
        <f>Master!B24</f>
        <v>0</v>
      </c>
      <c r="J24" s="157" t="str">
        <f t="shared" si="2"/>
        <v>Missing</v>
      </c>
      <c r="K24" s="157">
        <f t="shared" si="3"/>
        <v>0</v>
      </c>
    </row>
    <row r="25" spans="1:11">
      <c r="A25" s="157" t="str">
        <f>Master!AO31</f>
        <v>HA</v>
      </c>
      <c r="B25" s="157" t="str">
        <f>Master!AN31</f>
        <v>HAITI</v>
      </c>
      <c r="C25" s="157">
        <f>Master!L26</f>
        <v>0</v>
      </c>
      <c r="D25" s="157" t="str">
        <f t="shared" si="0"/>
        <v>OK</v>
      </c>
      <c r="E25" s="157" t="str">
        <f t="shared" si="1"/>
        <v>OK</v>
      </c>
      <c r="I25" s="157">
        <f>Master!B25</f>
        <v>0</v>
      </c>
      <c r="J25" s="157" t="str">
        <f t="shared" si="2"/>
        <v>Missing</v>
      </c>
      <c r="K25" s="157">
        <f t="shared" si="3"/>
        <v>0</v>
      </c>
    </row>
    <row r="26" spans="1:11">
      <c r="A26" s="157" t="str">
        <f>Master!AO33</f>
        <v>IN</v>
      </c>
      <c r="B26" s="157" t="str">
        <f>Master!AN33</f>
        <v>INDIA</v>
      </c>
      <c r="C26" s="157">
        <f>Master!L27</f>
        <v>0</v>
      </c>
      <c r="D26" s="157" t="str">
        <f t="shared" si="0"/>
        <v>OK</v>
      </c>
      <c r="E26" s="157" t="str">
        <f t="shared" si="1"/>
        <v>OK</v>
      </c>
      <c r="I26" s="157">
        <f>Master!B26</f>
        <v>0</v>
      </c>
      <c r="J26" s="157" t="str">
        <f t="shared" si="2"/>
        <v>Missing</v>
      </c>
      <c r="K26" s="157">
        <f t="shared" si="3"/>
        <v>0</v>
      </c>
    </row>
    <row r="27" spans="1:11">
      <c r="A27" s="157" t="str">
        <f>Master!AO34</f>
        <v>ID</v>
      </c>
      <c r="B27" s="157" t="str">
        <f>Master!AN34</f>
        <v>INDONESIA</v>
      </c>
      <c r="C27" s="157">
        <f>Master!L28</f>
        <v>0</v>
      </c>
      <c r="D27" s="157" t="str">
        <f t="shared" si="0"/>
        <v>OK</v>
      </c>
      <c r="E27" s="157" t="str">
        <f t="shared" si="1"/>
        <v>OK</v>
      </c>
      <c r="I27" s="157">
        <f>Master!B26</f>
        <v>0</v>
      </c>
      <c r="J27" s="157" t="str">
        <f t="shared" si="2"/>
        <v>Missing</v>
      </c>
      <c r="K27" s="157">
        <f t="shared" si="3"/>
        <v>0</v>
      </c>
    </row>
    <row r="28" spans="1:11">
      <c r="A28" s="157" t="str">
        <f>Master!AO35</f>
        <v>IR</v>
      </c>
      <c r="B28" s="157" t="str">
        <f>Master!AN35</f>
        <v>IRAN</v>
      </c>
      <c r="C28" s="157">
        <f>Master!L29</f>
        <v>0</v>
      </c>
      <c r="D28" s="157" t="str">
        <f t="shared" si="0"/>
        <v>OK</v>
      </c>
      <c r="E28" s="157" t="str">
        <f t="shared" si="1"/>
        <v>OK</v>
      </c>
      <c r="I28" s="157">
        <f>Master!B27</f>
        <v>0</v>
      </c>
      <c r="J28" s="157" t="str">
        <f t="shared" si="2"/>
        <v>Missing</v>
      </c>
      <c r="K28" s="157">
        <f t="shared" si="3"/>
        <v>0</v>
      </c>
    </row>
    <row r="29" spans="1:11">
      <c r="A29" s="157" t="str">
        <f>Master!AO36</f>
        <v>IZ</v>
      </c>
      <c r="B29" s="157" t="str">
        <f>Master!AN36</f>
        <v>IRAQ</v>
      </c>
      <c r="C29" s="157">
        <f>Master!L30</f>
        <v>0</v>
      </c>
      <c r="D29" s="157" t="str">
        <f t="shared" si="0"/>
        <v>OK</v>
      </c>
      <c r="E29" s="157" t="str">
        <f t="shared" si="1"/>
        <v>OK</v>
      </c>
      <c r="I29" s="157">
        <f>Master!B23</f>
        <v>0</v>
      </c>
      <c r="J29" s="157" t="str">
        <f t="shared" si="2"/>
        <v>Missing</v>
      </c>
      <c r="K29" s="157">
        <f t="shared" si="3"/>
        <v>0</v>
      </c>
    </row>
    <row r="30" spans="1:11">
      <c r="A30" s="157" t="str">
        <f>Master!AO37</f>
        <v>IV</v>
      </c>
      <c r="B30" s="157" t="str">
        <f>Master!AN37</f>
        <v>IVORY COAST</v>
      </c>
      <c r="C30" s="157">
        <f>Master!L31</f>
        <v>0</v>
      </c>
      <c r="D30" s="157" t="str">
        <f t="shared" si="0"/>
        <v>OK</v>
      </c>
      <c r="E30" s="157" t="str">
        <f t="shared" si="1"/>
        <v>OK</v>
      </c>
      <c r="I30" s="157">
        <f>Master!B24</f>
        <v>0</v>
      </c>
      <c r="J30" s="157" t="str">
        <f t="shared" si="2"/>
        <v>Missing</v>
      </c>
      <c r="K30" s="157">
        <f t="shared" si="3"/>
        <v>0</v>
      </c>
    </row>
    <row r="31" spans="1:11">
      <c r="A31" s="157" t="str">
        <f>Master!AO38</f>
        <v>JO</v>
      </c>
      <c r="B31" s="157" t="str">
        <f>Master!AN38</f>
        <v>JORDAN</v>
      </c>
      <c r="C31" s="157">
        <f>Master!L32</f>
        <v>0</v>
      </c>
      <c r="D31" s="157" t="str">
        <f t="shared" si="0"/>
        <v>OK</v>
      </c>
      <c r="E31" s="157" t="str">
        <f t="shared" si="1"/>
        <v>OK</v>
      </c>
      <c r="I31" s="157">
        <f>Master!B44</f>
        <v>0</v>
      </c>
      <c r="J31" s="157" t="str">
        <f t="shared" si="2"/>
        <v>Missing</v>
      </c>
      <c r="K31" s="157">
        <f t="shared" si="3"/>
        <v>0</v>
      </c>
    </row>
    <row r="32" spans="1:11">
      <c r="A32" s="157" t="str">
        <f>Master!AO39</f>
        <v>KZ</v>
      </c>
      <c r="B32" s="157" t="str">
        <f>Master!AN39</f>
        <v>KAZAKHSTAN</v>
      </c>
      <c r="C32" s="157">
        <f>Master!L33</f>
        <v>0</v>
      </c>
      <c r="D32" s="157" t="str">
        <f t="shared" si="0"/>
        <v>OK</v>
      </c>
      <c r="E32" s="157" t="str">
        <f t="shared" si="1"/>
        <v>OK</v>
      </c>
      <c r="I32" s="157">
        <f>Master!B45</f>
        <v>0</v>
      </c>
      <c r="J32" s="157" t="str">
        <f t="shared" si="2"/>
        <v>Missing</v>
      </c>
      <c r="K32" s="157">
        <f t="shared" si="3"/>
        <v>0</v>
      </c>
    </row>
    <row r="33" spans="1:11">
      <c r="A33" s="157" t="str">
        <f>Master!AO40</f>
        <v>KE</v>
      </c>
      <c r="B33" s="157" t="str">
        <f>Master!AN40</f>
        <v>KENYA</v>
      </c>
      <c r="C33" s="157">
        <f>Master!L34</f>
        <v>0</v>
      </c>
      <c r="D33" s="157" t="str">
        <f t="shared" si="0"/>
        <v>OK</v>
      </c>
      <c r="E33" s="157" t="str">
        <f t="shared" si="1"/>
        <v>OK</v>
      </c>
      <c r="I33" s="157">
        <f>Master!B46</f>
        <v>0</v>
      </c>
      <c r="J33" s="157" t="str">
        <f t="shared" si="2"/>
        <v>Missing</v>
      </c>
      <c r="K33" s="157">
        <f t="shared" si="3"/>
        <v>0</v>
      </c>
    </row>
    <row r="34" spans="1:11">
      <c r="A34" s="157" t="str">
        <f>Master!AO41</f>
        <v>KG</v>
      </c>
      <c r="B34" s="157" t="str">
        <f>Master!AN41</f>
        <v>KYRGYZSTAN</v>
      </c>
      <c r="C34" s="157">
        <f>Master!L35</f>
        <v>0</v>
      </c>
      <c r="D34" s="157" t="str">
        <f t="shared" si="0"/>
        <v>OK</v>
      </c>
      <c r="E34" s="157" t="str">
        <f t="shared" si="1"/>
        <v>OK</v>
      </c>
      <c r="I34" s="157">
        <f>Master!B47</f>
        <v>0</v>
      </c>
      <c r="J34" s="157" t="str">
        <f t="shared" si="2"/>
        <v>Missing</v>
      </c>
      <c r="K34" s="157">
        <f t="shared" si="3"/>
        <v>0</v>
      </c>
    </row>
    <row r="35" spans="1:11">
      <c r="A35" s="157" t="str">
        <f>Master!AO42</f>
        <v>LE</v>
      </c>
      <c r="B35" s="157" t="str">
        <f>Master!AN42</f>
        <v>LEBANON</v>
      </c>
      <c r="C35" s="157">
        <f>Master!L36</f>
        <v>0</v>
      </c>
      <c r="D35" s="157" t="str">
        <f t="shared" si="0"/>
        <v>OK</v>
      </c>
      <c r="E35" s="157" t="str">
        <f t="shared" si="1"/>
        <v>OK</v>
      </c>
      <c r="I35" s="157">
        <f>Master!B48</f>
        <v>0</v>
      </c>
      <c r="J35" s="157" t="str">
        <f t="shared" si="2"/>
        <v>Missing</v>
      </c>
      <c r="K35" s="157">
        <f t="shared" si="3"/>
        <v>0</v>
      </c>
    </row>
    <row r="36" spans="1:11">
      <c r="A36" s="157" t="str">
        <f>Master!AO43</f>
        <v>LI</v>
      </c>
      <c r="B36" s="157" t="str">
        <f>Master!AN43</f>
        <v>LIBERIA</v>
      </c>
      <c r="C36" s="157">
        <f>Master!L37</f>
        <v>0</v>
      </c>
      <c r="D36" s="157" t="str">
        <f t="shared" si="0"/>
        <v>OK</v>
      </c>
      <c r="E36" s="157" t="str">
        <f t="shared" si="1"/>
        <v>OK</v>
      </c>
      <c r="I36" s="157">
        <f>Master!B49</f>
        <v>0</v>
      </c>
      <c r="J36" s="157" t="str">
        <f t="shared" si="2"/>
        <v>Missing</v>
      </c>
      <c r="K36" s="157">
        <f t="shared" si="3"/>
        <v>0</v>
      </c>
    </row>
    <row r="37" spans="1:11">
      <c r="A37" s="157" t="str">
        <f>Master!AO44</f>
        <v>LY</v>
      </c>
      <c r="B37" s="157" t="str">
        <f>Master!AN44</f>
        <v>LIBYA</v>
      </c>
      <c r="C37" s="157">
        <f>Master!L38</f>
        <v>0</v>
      </c>
      <c r="D37" s="157" t="str">
        <f t="shared" si="0"/>
        <v>OK</v>
      </c>
      <c r="E37" s="157" t="str">
        <f t="shared" si="1"/>
        <v>OK</v>
      </c>
      <c r="I37" s="157">
        <f>Master!B50</f>
        <v>0</v>
      </c>
      <c r="J37" s="157" t="str">
        <f t="shared" si="2"/>
        <v>Missing</v>
      </c>
      <c r="K37" s="157">
        <f t="shared" si="3"/>
        <v>0</v>
      </c>
    </row>
    <row r="38" spans="1:11">
      <c r="A38" s="157" t="str">
        <f>Master!AO45</f>
        <v>MD</v>
      </c>
      <c r="B38" s="157" t="str">
        <f>Master!AN45</f>
        <v>MOLDOVA</v>
      </c>
      <c r="C38" s="157">
        <f>Master!L39</f>
        <v>0</v>
      </c>
      <c r="D38" s="157" t="str">
        <f t="shared" si="0"/>
        <v>OK</v>
      </c>
      <c r="E38" s="157" t="str">
        <f t="shared" si="1"/>
        <v>OK</v>
      </c>
      <c r="I38" s="157">
        <f>Master!B51</f>
        <v>0</v>
      </c>
      <c r="J38" s="157" t="str">
        <f t="shared" si="2"/>
        <v>Missing</v>
      </c>
      <c r="K38" s="157">
        <f t="shared" si="3"/>
        <v>0</v>
      </c>
    </row>
    <row r="39" spans="1:11">
      <c r="A39" s="157" t="str">
        <f>Master!AO46</f>
        <v>ML</v>
      </c>
      <c r="B39" s="157" t="str">
        <f>Master!AN46</f>
        <v>MALI</v>
      </c>
      <c r="C39" s="157">
        <f>Master!L40</f>
        <v>0</v>
      </c>
      <c r="D39" s="157" t="str">
        <f t="shared" si="0"/>
        <v>OK</v>
      </c>
      <c r="E39" s="157" t="str">
        <f t="shared" si="1"/>
        <v>OK</v>
      </c>
      <c r="I39" s="157">
        <f>Master!B52</f>
        <v>0</v>
      </c>
      <c r="J39" s="157" t="str">
        <f t="shared" si="2"/>
        <v>Missing</v>
      </c>
      <c r="K39" s="157">
        <f t="shared" si="3"/>
        <v>0</v>
      </c>
    </row>
    <row r="40" spans="1:11">
      <c r="A40" s="157" t="str">
        <f>Master!AO47</f>
        <v>MY</v>
      </c>
      <c r="B40" s="157" t="str">
        <f>Master!AN47</f>
        <v>MALAYSIA</v>
      </c>
      <c r="C40" s="157">
        <f>Master!L41</f>
        <v>0</v>
      </c>
      <c r="D40" s="157" t="str">
        <f t="shared" si="0"/>
        <v>OK</v>
      </c>
      <c r="E40" s="157" t="str">
        <f t="shared" si="1"/>
        <v>OK</v>
      </c>
      <c r="I40" s="157">
        <f>Master!B53</f>
        <v>0</v>
      </c>
      <c r="J40" s="157" t="str">
        <f t="shared" si="2"/>
        <v>Missing</v>
      </c>
      <c r="K40" s="157">
        <f t="shared" si="3"/>
        <v>0</v>
      </c>
    </row>
    <row r="41" spans="1:11">
      <c r="A41" s="157" t="str">
        <f>Master!AO48</f>
        <v>WA</v>
      </c>
      <c r="B41" s="157" t="str">
        <f>Master!AN48</f>
        <v>NAMIBIA</v>
      </c>
      <c r="C41" s="157">
        <f>Master!L42</f>
        <v>0</v>
      </c>
      <c r="D41" s="157" t="str">
        <f t="shared" si="0"/>
        <v>OK</v>
      </c>
      <c r="E41" s="157" t="str">
        <f t="shared" si="1"/>
        <v>OK</v>
      </c>
      <c r="I41" s="157">
        <f>Master!B54</f>
        <v>0</v>
      </c>
      <c r="J41" s="157" t="str">
        <f t="shared" si="2"/>
        <v>Missing</v>
      </c>
      <c r="K41" s="157">
        <f t="shared" si="3"/>
        <v>0</v>
      </c>
    </row>
    <row r="42" spans="1:11">
      <c r="A42" s="157" t="str">
        <f>Master!AO49</f>
        <v>NP</v>
      </c>
      <c r="B42" s="157" t="str">
        <f>Master!AN49</f>
        <v>NEPAL</v>
      </c>
      <c r="C42" s="157">
        <f>Master!L43</f>
        <v>0</v>
      </c>
      <c r="D42" s="157" t="str">
        <f t="shared" si="0"/>
        <v>OK</v>
      </c>
      <c r="E42" s="157" t="str">
        <f t="shared" si="1"/>
        <v>OK</v>
      </c>
      <c r="I42" s="157">
        <f>Master!B55</f>
        <v>0</v>
      </c>
      <c r="J42" s="157" t="str">
        <f t="shared" si="2"/>
        <v>Missing</v>
      </c>
      <c r="K42" s="157">
        <f t="shared" si="3"/>
        <v>0</v>
      </c>
    </row>
    <row r="43" spans="1:11">
      <c r="A43" s="157" t="str">
        <f>Master!AO50</f>
        <v>NI</v>
      </c>
      <c r="B43" s="157" t="str">
        <f>Master!AN50</f>
        <v>NIGERIA</v>
      </c>
      <c r="C43" s="157">
        <f>Master!L44</f>
        <v>0</v>
      </c>
      <c r="D43" s="157" t="str">
        <f t="shared" si="0"/>
        <v>OK</v>
      </c>
      <c r="E43" s="157" t="str">
        <f t="shared" si="1"/>
        <v>OK</v>
      </c>
      <c r="I43" s="157">
        <f>Master!B56</f>
        <v>0</v>
      </c>
      <c r="J43" s="157" t="str">
        <f t="shared" si="2"/>
        <v>Missing</v>
      </c>
      <c r="K43" s="157">
        <f t="shared" si="3"/>
        <v>0</v>
      </c>
    </row>
    <row r="44" spans="1:11">
      <c r="A44" s="157" t="str">
        <f>Master!AO51</f>
        <v>PK</v>
      </c>
      <c r="B44" s="157" t="str">
        <f>Master!AN51</f>
        <v>PAKISTAN</v>
      </c>
      <c r="C44" s="157">
        <f>Master!L45</f>
        <v>0</v>
      </c>
      <c r="D44" s="157" t="str">
        <f t="shared" si="0"/>
        <v>OK</v>
      </c>
      <c r="E44" s="157" t="str">
        <f t="shared" si="1"/>
        <v>OK</v>
      </c>
      <c r="I44" s="157">
        <f>Master!B57</f>
        <v>0</v>
      </c>
      <c r="J44" s="157" t="str">
        <f t="shared" si="2"/>
        <v>Missing</v>
      </c>
      <c r="K44" s="157">
        <f t="shared" si="3"/>
        <v>0</v>
      </c>
    </row>
    <row r="45" spans="1:11">
      <c r="A45" s="157" t="str">
        <f>Master!AO52</f>
        <v>PN</v>
      </c>
      <c r="B45" s="157" t="str">
        <f>Master!AN52</f>
        <v>PITCAIRN ISLANDS</v>
      </c>
      <c r="C45" s="157">
        <f>Master!L46</f>
        <v>0</v>
      </c>
      <c r="D45" s="157" t="str">
        <f t="shared" si="0"/>
        <v>OK</v>
      </c>
      <c r="E45" s="157" t="str">
        <f t="shared" si="1"/>
        <v>OK</v>
      </c>
      <c r="I45" s="157">
        <f>Master!B58</f>
        <v>0</v>
      </c>
      <c r="J45" s="157" t="str">
        <f t="shared" si="2"/>
        <v>Missing</v>
      </c>
      <c r="K45" s="157">
        <f t="shared" si="3"/>
        <v>0</v>
      </c>
    </row>
    <row r="46" spans="1:11">
      <c r="A46" s="157" t="str">
        <f>Master!AO53</f>
        <v>RW</v>
      </c>
      <c r="B46" s="157" t="str">
        <f>Master!AN53</f>
        <v>RWANDA</v>
      </c>
      <c r="C46" s="157">
        <f>Master!L47</f>
        <v>0</v>
      </c>
      <c r="D46" s="157" t="str">
        <f t="shared" si="0"/>
        <v>OK</v>
      </c>
      <c r="E46" s="157" t="str">
        <f t="shared" si="1"/>
        <v>OK</v>
      </c>
      <c r="I46" s="157">
        <f>Master!B59</f>
        <v>0</v>
      </c>
      <c r="J46" s="157" t="str">
        <f t="shared" si="2"/>
        <v>Missing</v>
      </c>
      <c r="K46" s="157">
        <f t="shared" si="3"/>
        <v>0</v>
      </c>
    </row>
    <row r="47" spans="1:11">
      <c r="A47" s="157" t="str">
        <f>Master!AO54</f>
        <v>RS</v>
      </c>
      <c r="B47" s="157" t="str">
        <f>Master!AN54</f>
        <v>RUSSIA</v>
      </c>
      <c r="C47" s="157">
        <f>Master!L48</f>
        <v>0</v>
      </c>
      <c r="D47" s="157" t="str">
        <f t="shared" si="0"/>
        <v>OK</v>
      </c>
      <c r="E47" s="157" t="str">
        <f t="shared" si="1"/>
        <v>OK</v>
      </c>
      <c r="I47" s="157">
        <f>Master!B60</f>
        <v>0</v>
      </c>
      <c r="J47" s="157" t="str">
        <f t="shared" si="2"/>
        <v>Missing</v>
      </c>
      <c r="K47" s="157">
        <f t="shared" si="3"/>
        <v>0</v>
      </c>
    </row>
    <row r="48" spans="1:11">
      <c r="A48" s="157" t="str">
        <f>Master!AO55</f>
        <v>SG</v>
      </c>
      <c r="B48" s="157" t="str">
        <f>Master!AN55</f>
        <v>SENEGAL</v>
      </c>
      <c r="C48" s="157">
        <f>Master!L49</f>
        <v>0</v>
      </c>
      <c r="D48" s="157" t="str">
        <f t="shared" si="0"/>
        <v>OK</v>
      </c>
      <c r="E48" s="157" t="str">
        <f t="shared" si="1"/>
        <v>OK</v>
      </c>
      <c r="I48" s="157">
        <f>Master!B61</f>
        <v>0</v>
      </c>
      <c r="J48" s="157" t="str">
        <f t="shared" si="2"/>
        <v>Missing</v>
      </c>
      <c r="K48" s="157">
        <f t="shared" si="3"/>
        <v>0</v>
      </c>
    </row>
    <row r="49" spans="1:11">
      <c r="A49" s="157" t="str">
        <f>Master!AO56</f>
        <v>SL</v>
      </c>
      <c r="B49" s="157" t="str">
        <f>Master!AN56</f>
        <v>SIERRA LEON</v>
      </c>
      <c r="C49" s="157">
        <f>Master!L50</f>
        <v>0</v>
      </c>
      <c r="D49" s="157" t="str">
        <f t="shared" si="0"/>
        <v>OK</v>
      </c>
      <c r="E49" s="157" t="str">
        <f t="shared" si="1"/>
        <v>OK</v>
      </c>
      <c r="I49" s="157">
        <f>Master!B62</f>
        <v>0</v>
      </c>
      <c r="J49" s="157" t="str">
        <f t="shared" si="2"/>
        <v>Missing</v>
      </c>
      <c r="K49" s="157">
        <f t="shared" si="3"/>
        <v>0</v>
      </c>
    </row>
    <row r="50" spans="1:11">
      <c r="A50" s="157" t="str">
        <f>Master!AO57</f>
        <v>SO</v>
      </c>
      <c r="B50" s="157" t="str">
        <f>Master!AN57</f>
        <v>SOMALIA</v>
      </c>
      <c r="C50" s="157">
        <f>Master!L51</f>
        <v>0</v>
      </c>
      <c r="D50" s="157" t="str">
        <f t="shared" si="0"/>
        <v>OK</v>
      </c>
      <c r="E50" s="157" t="str">
        <f t="shared" si="1"/>
        <v>OK</v>
      </c>
      <c r="I50" s="157">
        <f>Master!B63</f>
        <v>0</v>
      </c>
      <c r="J50" s="157" t="str">
        <f t="shared" si="2"/>
        <v>Missing</v>
      </c>
      <c r="K50" s="157">
        <f t="shared" si="3"/>
        <v>0</v>
      </c>
    </row>
    <row r="51" spans="1:11">
      <c r="A51" s="157" t="str">
        <f>Master!AO58</f>
        <v>ES</v>
      </c>
      <c r="B51" s="157" t="str">
        <f>Master!AN58</f>
        <v>SPAIN</v>
      </c>
      <c r="C51" s="157">
        <f>Master!L52</f>
        <v>0</v>
      </c>
      <c r="D51" s="157" t="str">
        <f t="shared" si="0"/>
        <v>OK</v>
      </c>
      <c r="E51" s="157" t="str">
        <f t="shared" si="1"/>
        <v>OK</v>
      </c>
      <c r="I51" s="157">
        <f>Master!B64</f>
        <v>0</v>
      </c>
      <c r="J51" s="157" t="str">
        <f t="shared" si="2"/>
        <v>Missing</v>
      </c>
      <c r="K51" s="157">
        <f t="shared" si="3"/>
        <v>0</v>
      </c>
    </row>
    <row r="52" spans="1:11">
      <c r="A52" s="157" t="str">
        <f>Master!AO59</f>
        <v>SS</v>
      </c>
      <c r="B52" s="157" t="str">
        <f>Master!AN59</f>
        <v>SOUTH SUDAN</v>
      </c>
      <c r="C52" s="157">
        <f>Master!L53</f>
        <v>0</v>
      </c>
      <c r="D52" s="157" t="str">
        <f t="shared" si="0"/>
        <v>OK</v>
      </c>
      <c r="E52" s="157" t="str">
        <f t="shared" si="1"/>
        <v>OK</v>
      </c>
      <c r="I52" s="157">
        <f>Master!B65</f>
        <v>0</v>
      </c>
      <c r="J52" s="157" t="str">
        <f t="shared" si="2"/>
        <v>Missing</v>
      </c>
      <c r="K52" s="157">
        <f t="shared" si="3"/>
        <v>0</v>
      </c>
    </row>
    <row r="53" spans="1:11">
      <c r="A53" s="157" t="str">
        <f>Master!AO60</f>
        <v>CE</v>
      </c>
      <c r="B53" s="157" t="str">
        <f>Master!AN60</f>
        <v>SRI LANKA</v>
      </c>
      <c r="C53" s="157">
        <f>Master!L54</f>
        <v>0</v>
      </c>
      <c r="D53" s="157" t="str">
        <f t="shared" si="0"/>
        <v>OK</v>
      </c>
      <c r="E53" s="157" t="str">
        <f t="shared" si="1"/>
        <v>OK</v>
      </c>
      <c r="I53" s="157">
        <f>Master!B66</f>
        <v>0</v>
      </c>
      <c r="J53" s="157" t="str">
        <f t="shared" si="2"/>
        <v>Missing</v>
      </c>
      <c r="K53" s="157">
        <f t="shared" si="3"/>
        <v>0</v>
      </c>
    </row>
    <row r="54" spans="1:11">
      <c r="A54" s="157" t="str">
        <f>Master!AO61</f>
        <v>SU</v>
      </c>
      <c r="B54" s="157" t="str">
        <f>Master!AN61</f>
        <v>SUDAN</v>
      </c>
      <c r="C54" s="157">
        <f>Master!L55</f>
        <v>0</v>
      </c>
      <c r="D54" s="157" t="str">
        <f t="shared" si="0"/>
        <v>OK</v>
      </c>
      <c r="E54" s="157" t="str">
        <f t="shared" si="1"/>
        <v>OK</v>
      </c>
      <c r="I54" s="157">
        <f>Master!B67</f>
        <v>0</v>
      </c>
      <c r="J54" s="157" t="str">
        <f t="shared" si="2"/>
        <v>Missing</v>
      </c>
      <c r="K54" s="157">
        <f t="shared" si="3"/>
        <v>0</v>
      </c>
    </row>
    <row r="55" spans="1:11">
      <c r="A55" s="157" t="str">
        <f>Master!AO62</f>
        <v>SY</v>
      </c>
      <c r="B55" s="157" t="str">
        <f>Master!AN62</f>
        <v>SYRIA</v>
      </c>
      <c r="C55" s="157">
        <f>Master!L56</f>
        <v>0</v>
      </c>
      <c r="D55" s="157" t="str">
        <f t="shared" si="0"/>
        <v>OK</v>
      </c>
      <c r="E55" s="157" t="str">
        <f t="shared" si="1"/>
        <v>OK</v>
      </c>
      <c r="I55" s="157">
        <f>Master!B68</f>
        <v>0</v>
      </c>
      <c r="J55" s="157" t="str">
        <f t="shared" si="2"/>
        <v>Missing</v>
      </c>
      <c r="K55" s="157">
        <f t="shared" si="3"/>
        <v>0</v>
      </c>
    </row>
    <row r="56" spans="1:11">
      <c r="A56" s="157" t="str">
        <f>Master!AO63</f>
        <v>TI</v>
      </c>
      <c r="B56" s="157" t="str">
        <f>Master!AN63</f>
        <v>TURKMENISTAN</v>
      </c>
      <c r="C56" s="157">
        <f>Master!L57</f>
        <v>0</v>
      </c>
      <c r="D56" s="157" t="str">
        <f t="shared" si="0"/>
        <v>OK</v>
      </c>
      <c r="E56" s="157" t="str">
        <f t="shared" si="1"/>
        <v>OK</v>
      </c>
      <c r="I56" s="157">
        <f>Master!B69</f>
        <v>0</v>
      </c>
      <c r="J56" s="157" t="str">
        <f t="shared" si="2"/>
        <v>Missing</v>
      </c>
      <c r="K56" s="157">
        <f t="shared" si="3"/>
        <v>0</v>
      </c>
    </row>
    <row r="57" spans="1:11">
      <c r="A57" s="157" t="str">
        <f>Master!AO64</f>
        <v>TZ</v>
      </c>
      <c r="B57" s="157" t="str">
        <f>Master!AN64</f>
        <v>TANZANIA</v>
      </c>
      <c r="C57" s="157">
        <f>Master!L58</f>
        <v>0</v>
      </c>
      <c r="D57" s="157" t="str">
        <f t="shared" si="0"/>
        <v>OK</v>
      </c>
      <c r="E57" s="157" t="str">
        <f t="shared" si="1"/>
        <v>OK</v>
      </c>
      <c r="I57" s="157">
        <f>Master!B70</f>
        <v>0</v>
      </c>
      <c r="J57" s="157" t="str">
        <f t="shared" si="2"/>
        <v>Missing</v>
      </c>
      <c r="K57" s="157">
        <f t="shared" si="3"/>
        <v>0</v>
      </c>
    </row>
    <row r="58" spans="1:11">
      <c r="A58" s="157" t="str">
        <f>Master!AO65</f>
        <v>TH</v>
      </c>
      <c r="B58" s="157" t="str">
        <f>Master!AN65</f>
        <v>THAILAND</v>
      </c>
      <c r="C58" s="157">
        <f>Master!L59</f>
        <v>0</v>
      </c>
      <c r="D58" s="157" t="str">
        <f t="shared" si="0"/>
        <v>OK</v>
      </c>
      <c r="E58" s="157" t="str">
        <f t="shared" si="1"/>
        <v>OK</v>
      </c>
      <c r="I58" s="157">
        <f>Master!B71</f>
        <v>0</v>
      </c>
      <c r="J58" s="157" t="str">
        <f t="shared" si="2"/>
        <v>Missing</v>
      </c>
      <c r="K58" s="157">
        <f t="shared" si="3"/>
        <v>0</v>
      </c>
    </row>
    <row r="59" spans="1:11">
      <c r="A59" s="157" t="str">
        <f>Master!AO66</f>
        <v>UG</v>
      </c>
      <c r="B59" s="157" t="str">
        <f>Master!AN66</f>
        <v>UGANDA</v>
      </c>
      <c r="C59" s="157">
        <f>Master!L60</f>
        <v>0</v>
      </c>
      <c r="D59" s="157" t="str">
        <f t="shared" si="0"/>
        <v>OK</v>
      </c>
      <c r="E59" s="157" t="str">
        <f t="shared" si="1"/>
        <v>OK</v>
      </c>
      <c r="I59" s="157">
        <f>Master!B72</f>
        <v>0</v>
      </c>
      <c r="J59" s="157" t="str">
        <f t="shared" si="2"/>
        <v>Missing</v>
      </c>
      <c r="K59" s="157">
        <f t="shared" si="3"/>
        <v>0</v>
      </c>
    </row>
    <row r="60" spans="1:11">
      <c r="A60" s="157" t="str">
        <f>Master!AO67</f>
        <v>UP</v>
      </c>
      <c r="B60" s="157" t="str">
        <f>Master!AN67</f>
        <v>UKRAINE</v>
      </c>
      <c r="C60" s="157">
        <f>Master!L61</f>
        <v>0</v>
      </c>
      <c r="D60" s="157" t="str">
        <f t="shared" si="0"/>
        <v>OK</v>
      </c>
      <c r="E60" s="157" t="str">
        <f t="shared" si="1"/>
        <v>OK</v>
      </c>
      <c r="I60" s="157">
        <f>Master!B73</f>
        <v>0</v>
      </c>
      <c r="J60" s="157" t="str">
        <f t="shared" si="2"/>
        <v>Missing</v>
      </c>
      <c r="K60" s="157">
        <f t="shared" si="3"/>
        <v>0</v>
      </c>
    </row>
    <row r="61" spans="1:11">
      <c r="A61" s="157" t="str">
        <f>Master!AO68</f>
        <v>UZ</v>
      </c>
      <c r="B61" s="157" t="str">
        <f>Master!AN68</f>
        <v>UZBEKISTAN</v>
      </c>
      <c r="C61" s="157">
        <f>Master!L62</f>
        <v>0</v>
      </c>
      <c r="D61" s="157" t="str">
        <f t="shared" si="0"/>
        <v>OK</v>
      </c>
      <c r="E61" s="157" t="str">
        <f t="shared" si="1"/>
        <v>OK</v>
      </c>
      <c r="I61" s="157">
        <f>Master!B74</f>
        <v>0</v>
      </c>
      <c r="J61" s="157" t="str">
        <f t="shared" si="2"/>
        <v>Missing</v>
      </c>
      <c r="K61" s="157">
        <f t="shared" si="3"/>
        <v>0</v>
      </c>
    </row>
    <row r="62" spans="1:11">
      <c r="A62" s="157" t="str">
        <f>Master!AO69</f>
        <v>VM</v>
      </c>
      <c r="B62" s="157" t="str">
        <f>Master!AN69</f>
        <v>VIETNAM</v>
      </c>
      <c r="C62" s="157">
        <f>Master!L63</f>
        <v>0</v>
      </c>
      <c r="D62" s="157" t="str">
        <f t="shared" si="0"/>
        <v>OK</v>
      </c>
      <c r="E62" s="157" t="str">
        <f t="shared" si="1"/>
        <v>OK</v>
      </c>
      <c r="I62" s="157">
        <f>Master!B75</f>
        <v>0</v>
      </c>
      <c r="J62" s="157" t="str">
        <f t="shared" si="2"/>
        <v>Missing</v>
      </c>
      <c r="K62" s="157">
        <f t="shared" si="3"/>
        <v>0</v>
      </c>
    </row>
    <row r="63" spans="1:11">
      <c r="A63" s="157" t="str">
        <f>Master!AO70</f>
        <v>ZA</v>
      </c>
      <c r="B63" s="157" t="str">
        <f>Master!AN70</f>
        <v>ZAMBIA</v>
      </c>
      <c r="C63" s="157">
        <f>Master!L64</f>
        <v>0</v>
      </c>
      <c r="D63" s="157" t="str">
        <f t="shared" si="0"/>
        <v>OK</v>
      </c>
      <c r="E63" s="157" t="str">
        <f t="shared" si="1"/>
        <v>OK</v>
      </c>
      <c r="I63" s="157">
        <f>Master!B76</f>
        <v>0</v>
      </c>
      <c r="J63" s="157" t="str">
        <f t="shared" si="2"/>
        <v>Missing</v>
      </c>
      <c r="K63" s="157">
        <f t="shared" si="3"/>
        <v>0</v>
      </c>
    </row>
    <row r="64" spans="1:11">
      <c r="A64" s="157">
        <f>Master!AO71</f>
        <v>0</v>
      </c>
      <c r="B64" s="157">
        <f>Master!AN71</f>
        <v>0</v>
      </c>
      <c r="C64" s="157">
        <f>Master!L65</f>
        <v>0</v>
      </c>
      <c r="D64" s="157" t="str">
        <f t="shared" si="0"/>
        <v>OK</v>
      </c>
      <c r="E64" s="157" t="str">
        <f t="shared" si="1"/>
        <v>OK</v>
      </c>
      <c r="I64" s="157">
        <f>Master!B77</f>
        <v>0</v>
      </c>
      <c r="J64" s="157" t="str">
        <f t="shared" si="2"/>
        <v>Missing</v>
      </c>
      <c r="K64" s="157">
        <f t="shared" si="3"/>
        <v>0</v>
      </c>
    </row>
    <row r="65" spans="1:11">
      <c r="A65" s="157" t="e">
        <f>Master!#REF!</f>
        <v>#REF!</v>
      </c>
      <c r="B65" s="157" t="e">
        <f>Master!#REF!</f>
        <v>#REF!</v>
      </c>
      <c r="C65" s="157">
        <f>Master!L66</f>
        <v>0</v>
      </c>
      <c r="D65" s="157" t="str">
        <f t="shared" si="0"/>
        <v>OK</v>
      </c>
      <c r="E65" s="157" t="str">
        <f t="shared" si="1"/>
        <v>OK</v>
      </c>
      <c r="I65" s="157">
        <f>Master!B78</f>
        <v>0</v>
      </c>
      <c r="J65" s="157" t="str">
        <f t="shared" si="2"/>
        <v>Missing</v>
      </c>
      <c r="K65" s="157">
        <f t="shared" si="3"/>
        <v>0</v>
      </c>
    </row>
    <row r="66" spans="1:11">
      <c r="A66" s="157" t="e">
        <f>Master!#REF!</f>
        <v>#REF!</v>
      </c>
      <c r="B66" s="157" t="e">
        <f>Master!#REF!</f>
        <v>#REF!</v>
      </c>
      <c r="C66" s="157">
        <f>Master!L67</f>
        <v>0</v>
      </c>
      <c r="D66" s="157" t="str">
        <f t="shared" si="0"/>
        <v>OK</v>
      </c>
      <c r="E66" s="157" t="str">
        <f t="shared" si="1"/>
        <v>OK</v>
      </c>
      <c r="I66" s="157">
        <f>Master!B79</f>
        <v>0</v>
      </c>
      <c r="J66" s="157" t="str">
        <f t="shared" si="2"/>
        <v>Missing</v>
      </c>
      <c r="K66" s="157">
        <f t="shared" si="3"/>
        <v>0</v>
      </c>
    </row>
    <row r="67" spans="1:11">
      <c r="A67" s="157">
        <f>Master!AO73</f>
        <v>0</v>
      </c>
      <c r="B67" s="157">
        <f>Master!AN73</f>
        <v>0</v>
      </c>
      <c r="C67" s="157">
        <f>Master!L68</f>
        <v>0</v>
      </c>
      <c r="D67" s="157" t="str">
        <f t="shared" ref="D67:D130" si="4">IF(COUNTIF(B:B,C67),"OK","Missing")</f>
        <v>OK</v>
      </c>
      <c r="E67" s="157" t="str">
        <f t="shared" ref="E67:E130" si="5">IF(D67="Missing",C67,"OK")</f>
        <v>OK</v>
      </c>
      <c r="I67" s="157">
        <f>Master!B80</f>
        <v>0</v>
      </c>
      <c r="J67" s="157" t="str">
        <f t="shared" si="2"/>
        <v>Missing</v>
      </c>
      <c r="K67" s="157">
        <f t="shared" si="3"/>
        <v>0</v>
      </c>
    </row>
    <row r="68" spans="1:11">
      <c r="A68" s="157">
        <f>Master!AO74</f>
        <v>0</v>
      </c>
      <c r="B68" s="157">
        <f>Master!AN74</f>
        <v>0</v>
      </c>
      <c r="C68" s="157">
        <f>Master!L69</f>
        <v>0</v>
      </c>
      <c r="D68" s="157" t="str">
        <f t="shared" si="4"/>
        <v>OK</v>
      </c>
      <c r="E68" s="157" t="str">
        <f t="shared" si="5"/>
        <v>OK</v>
      </c>
      <c r="I68" s="157">
        <f>Master!B81</f>
        <v>0</v>
      </c>
      <c r="J68" s="157" t="str">
        <f t="shared" ref="J68:J131" si="6">IF(COUNTIF(H:H,I68),"OK","Missing")</f>
        <v>Missing</v>
      </c>
      <c r="K68" s="157">
        <f t="shared" ref="K68:K131" si="7">IF(J68="Missing",I68,"OK")</f>
        <v>0</v>
      </c>
    </row>
    <row r="69" spans="1:11">
      <c r="A69" s="157">
        <f>Master!AO75</f>
        <v>0</v>
      </c>
      <c r="B69" s="157">
        <f>Master!AN75</f>
        <v>0</v>
      </c>
      <c r="C69" s="157">
        <f>Master!L70</f>
        <v>0</v>
      </c>
      <c r="D69" s="157" t="str">
        <f t="shared" si="4"/>
        <v>OK</v>
      </c>
      <c r="E69" s="157" t="str">
        <f t="shared" si="5"/>
        <v>OK</v>
      </c>
      <c r="I69" s="157">
        <f>Master!B82</f>
        <v>0</v>
      </c>
      <c r="J69" s="157" t="str">
        <f t="shared" si="6"/>
        <v>Missing</v>
      </c>
      <c r="K69" s="157">
        <f t="shared" si="7"/>
        <v>0</v>
      </c>
    </row>
    <row r="70" spans="1:11">
      <c r="A70" s="157" t="e">
        <f>Master!#REF!</f>
        <v>#REF!</v>
      </c>
      <c r="B70" s="157" t="e">
        <f>Master!#REF!</f>
        <v>#REF!</v>
      </c>
      <c r="C70" s="157">
        <f>Master!L71</f>
        <v>0</v>
      </c>
      <c r="D70" s="157" t="str">
        <f t="shared" si="4"/>
        <v>OK</v>
      </c>
      <c r="E70" s="157" t="str">
        <f t="shared" si="5"/>
        <v>OK</v>
      </c>
      <c r="I70" s="157">
        <f>Master!B83</f>
        <v>0</v>
      </c>
      <c r="J70" s="157" t="str">
        <f t="shared" si="6"/>
        <v>Missing</v>
      </c>
      <c r="K70" s="157">
        <f t="shared" si="7"/>
        <v>0</v>
      </c>
    </row>
    <row r="71" spans="1:11">
      <c r="A71" s="157">
        <f>Master!AO76</f>
        <v>0</v>
      </c>
      <c r="B71" s="157">
        <f>Master!AN76</f>
        <v>0</v>
      </c>
      <c r="C71" s="157">
        <f>Master!L72</f>
        <v>0</v>
      </c>
      <c r="D71" s="157" t="str">
        <f t="shared" si="4"/>
        <v>OK</v>
      </c>
      <c r="E71" s="157" t="str">
        <f t="shared" si="5"/>
        <v>OK</v>
      </c>
      <c r="I71" s="157">
        <f>Master!B71</f>
        <v>0</v>
      </c>
      <c r="J71" s="157" t="str">
        <f t="shared" si="6"/>
        <v>Missing</v>
      </c>
      <c r="K71" s="157">
        <f t="shared" si="7"/>
        <v>0</v>
      </c>
    </row>
    <row r="72" spans="1:11">
      <c r="A72" s="157" t="str">
        <f>Master!AO77</f>
        <v>TOTALS</v>
      </c>
      <c r="B72" s="157">
        <f>Master!AN77</f>
        <v>0</v>
      </c>
      <c r="C72" s="157">
        <f>Master!L73</f>
        <v>0</v>
      </c>
      <c r="D72" s="157" t="str">
        <f t="shared" si="4"/>
        <v>OK</v>
      </c>
      <c r="E72" s="157" t="str">
        <f t="shared" si="5"/>
        <v>OK</v>
      </c>
      <c r="I72" s="157">
        <f>Master!B72</f>
        <v>0</v>
      </c>
      <c r="J72" s="157" t="str">
        <f t="shared" si="6"/>
        <v>Missing</v>
      </c>
      <c r="K72" s="157">
        <f t="shared" si="7"/>
        <v>0</v>
      </c>
    </row>
    <row r="73" spans="1:11">
      <c r="A73" s="157" t="str">
        <f>Master!AO78</f>
        <v>GRAND TOTAL</v>
      </c>
      <c r="B73" s="157">
        <f>Master!AN78</f>
        <v>0</v>
      </c>
      <c r="C73" s="157">
        <f>Master!L74</f>
        <v>0</v>
      </c>
      <c r="D73" s="157" t="str">
        <f t="shared" si="4"/>
        <v>OK</v>
      </c>
      <c r="E73" s="157" t="str">
        <f t="shared" si="5"/>
        <v>OK</v>
      </c>
      <c r="I73" s="157">
        <f>Master!B73</f>
        <v>0</v>
      </c>
      <c r="J73" s="157" t="str">
        <f t="shared" si="6"/>
        <v>Missing</v>
      </c>
      <c r="K73" s="157">
        <f t="shared" si="7"/>
        <v>0</v>
      </c>
    </row>
    <row r="74" spans="1:11">
      <c r="A74" s="157">
        <f>Master!AO79</f>
        <v>0</v>
      </c>
      <c r="B74" s="157">
        <f>Master!AN79</f>
        <v>0</v>
      </c>
      <c r="C74" s="157">
        <f>Master!L75</f>
        <v>0</v>
      </c>
      <c r="D74" s="157" t="str">
        <f t="shared" si="4"/>
        <v>OK</v>
      </c>
      <c r="E74" s="157" t="str">
        <f t="shared" si="5"/>
        <v>OK</v>
      </c>
      <c r="I74" s="157">
        <f>Master!B74</f>
        <v>0</v>
      </c>
      <c r="J74" s="157" t="str">
        <f t="shared" si="6"/>
        <v>Missing</v>
      </c>
      <c r="K74" s="157">
        <f t="shared" si="7"/>
        <v>0</v>
      </c>
    </row>
    <row r="75" spans="1:11">
      <c r="A75" s="157">
        <f>Master!AO80</f>
        <v>0</v>
      </c>
      <c r="B75" s="157">
        <f>Master!AN80</f>
        <v>0</v>
      </c>
      <c r="C75" s="157">
        <f>Master!L76</f>
        <v>0</v>
      </c>
      <c r="D75" s="157" t="str">
        <f t="shared" si="4"/>
        <v>OK</v>
      </c>
      <c r="E75" s="157" t="str">
        <f t="shared" si="5"/>
        <v>OK</v>
      </c>
      <c r="I75" s="157">
        <f>Master!B75</f>
        <v>0</v>
      </c>
      <c r="J75" s="157" t="str">
        <f t="shared" si="6"/>
        <v>Missing</v>
      </c>
      <c r="K75" s="157">
        <f t="shared" si="7"/>
        <v>0</v>
      </c>
    </row>
    <row r="76" spans="1:11">
      <c r="A76" s="157">
        <f>Master!AO81</f>
        <v>0</v>
      </c>
      <c r="B76" s="157">
        <f>Master!AN81</f>
        <v>0</v>
      </c>
      <c r="C76" s="157">
        <f>Master!L77</f>
        <v>0</v>
      </c>
      <c r="D76" s="157" t="str">
        <f t="shared" si="4"/>
        <v>OK</v>
      </c>
      <c r="E76" s="157" t="str">
        <f t="shared" si="5"/>
        <v>OK</v>
      </c>
      <c r="I76" s="157">
        <f>Master!B76</f>
        <v>0</v>
      </c>
      <c r="J76" s="157" t="str">
        <f t="shared" si="6"/>
        <v>Missing</v>
      </c>
      <c r="K76" s="157">
        <f t="shared" si="7"/>
        <v>0</v>
      </c>
    </row>
    <row r="77" spans="1:11">
      <c r="A77" s="157">
        <f>Master!AO83</f>
        <v>0</v>
      </c>
      <c r="B77" s="157">
        <f>Master!AN83</f>
        <v>0</v>
      </c>
      <c r="C77" s="157">
        <f>Master!L78</f>
        <v>0</v>
      </c>
      <c r="D77" s="157" t="str">
        <f t="shared" si="4"/>
        <v>OK</v>
      </c>
      <c r="E77" s="157" t="str">
        <f t="shared" si="5"/>
        <v>OK</v>
      </c>
      <c r="I77" s="157">
        <f>Master!B77</f>
        <v>0</v>
      </c>
      <c r="J77" s="157" t="str">
        <f t="shared" si="6"/>
        <v>Missing</v>
      </c>
      <c r="K77" s="157">
        <f t="shared" si="7"/>
        <v>0</v>
      </c>
    </row>
    <row r="78" spans="1:11">
      <c r="A78" s="157">
        <f>Master!AO84</f>
        <v>0</v>
      </c>
      <c r="B78" s="157">
        <f>Master!AN84</f>
        <v>0</v>
      </c>
      <c r="C78" s="157">
        <f>Master!L79</f>
        <v>0</v>
      </c>
      <c r="D78" s="157" t="str">
        <f t="shared" si="4"/>
        <v>OK</v>
      </c>
      <c r="E78" s="157" t="str">
        <f t="shared" si="5"/>
        <v>OK</v>
      </c>
      <c r="I78" s="157">
        <f>Master!B78</f>
        <v>0</v>
      </c>
      <c r="J78" s="157" t="str">
        <f t="shared" si="6"/>
        <v>Missing</v>
      </c>
      <c r="K78" s="157">
        <f t="shared" si="7"/>
        <v>0</v>
      </c>
    </row>
    <row r="79" spans="1:11">
      <c r="A79" s="157">
        <f>Master!AO85</f>
        <v>0</v>
      </c>
      <c r="B79" s="157">
        <f>Master!AN85</f>
        <v>0</v>
      </c>
      <c r="C79" s="157">
        <f>Master!L80</f>
        <v>0</v>
      </c>
      <c r="D79" s="157" t="str">
        <f t="shared" si="4"/>
        <v>OK</v>
      </c>
      <c r="E79" s="157" t="str">
        <f t="shared" si="5"/>
        <v>OK</v>
      </c>
      <c r="I79" s="157">
        <f>Master!B79</f>
        <v>0</v>
      </c>
      <c r="J79" s="157" t="str">
        <f t="shared" si="6"/>
        <v>Missing</v>
      </c>
      <c r="K79" s="157">
        <f t="shared" si="7"/>
        <v>0</v>
      </c>
    </row>
    <row r="80" spans="1:11">
      <c r="A80" s="157">
        <f>Master!AO86</f>
        <v>0</v>
      </c>
      <c r="B80" s="157">
        <f>Master!AN86</f>
        <v>0</v>
      </c>
      <c r="C80" s="157">
        <f>Master!L81</f>
        <v>0</v>
      </c>
      <c r="D80" s="157" t="str">
        <f t="shared" si="4"/>
        <v>OK</v>
      </c>
      <c r="E80" s="157" t="str">
        <f t="shared" si="5"/>
        <v>OK</v>
      </c>
      <c r="I80" s="157">
        <f>Master!B80</f>
        <v>0</v>
      </c>
      <c r="J80" s="157" t="str">
        <f t="shared" si="6"/>
        <v>Missing</v>
      </c>
      <c r="K80" s="157">
        <f t="shared" si="7"/>
        <v>0</v>
      </c>
    </row>
    <row r="81" spans="1:11">
      <c r="A81" s="157">
        <f>Master!AO87</f>
        <v>0</v>
      </c>
      <c r="B81" s="157">
        <f>Master!AN87</f>
        <v>0</v>
      </c>
      <c r="C81" s="157">
        <f>Master!L82</f>
        <v>0</v>
      </c>
      <c r="D81" s="157" t="str">
        <f t="shared" si="4"/>
        <v>OK</v>
      </c>
      <c r="E81" s="157" t="str">
        <f t="shared" si="5"/>
        <v>OK</v>
      </c>
      <c r="I81" s="157">
        <f>Master!B81</f>
        <v>0</v>
      </c>
      <c r="J81" s="157" t="str">
        <f t="shared" si="6"/>
        <v>Missing</v>
      </c>
      <c r="K81" s="157">
        <f t="shared" si="7"/>
        <v>0</v>
      </c>
    </row>
    <row r="82" spans="1:11">
      <c r="A82" s="157">
        <f>Master!AO88</f>
        <v>0</v>
      </c>
      <c r="B82" s="157">
        <f>Master!AN88</f>
        <v>0</v>
      </c>
      <c r="C82" s="157">
        <f>Master!L83</f>
        <v>0</v>
      </c>
      <c r="D82" s="157" t="str">
        <f t="shared" si="4"/>
        <v>OK</v>
      </c>
      <c r="E82" s="157" t="str">
        <f t="shared" si="5"/>
        <v>OK</v>
      </c>
      <c r="I82" s="157">
        <f>Master!B82</f>
        <v>0</v>
      </c>
      <c r="J82" s="157" t="str">
        <f t="shared" si="6"/>
        <v>Missing</v>
      </c>
      <c r="K82" s="157">
        <f t="shared" si="7"/>
        <v>0</v>
      </c>
    </row>
    <row r="83" spans="1:11">
      <c r="A83" s="157">
        <f>Master!AO89</f>
        <v>0</v>
      </c>
      <c r="B83" s="157">
        <f>Master!AN89</f>
        <v>0</v>
      </c>
      <c r="C83" s="157">
        <f>Master!L84</f>
        <v>0</v>
      </c>
      <c r="D83" s="157" t="str">
        <f t="shared" si="4"/>
        <v>OK</v>
      </c>
      <c r="E83" s="157" t="str">
        <f t="shared" si="5"/>
        <v>OK</v>
      </c>
      <c r="I83" s="157">
        <f>Master!B83</f>
        <v>0</v>
      </c>
      <c r="J83" s="157" t="str">
        <f t="shared" si="6"/>
        <v>Missing</v>
      </c>
      <c r="K83" s="157">
        <f t="shared" si="7"/>
        <v>0</v>
      </c>
    </row>
    <row r="84" spans="1:11">
      <c r="A84" s="157">
        <f>Master!AO90</f>
        <v>0</v>
      </c>
      <c r="B84" s="157">
        <f>Master!AN90</f>
        <v>0</v>
      </c>
      <c r="C84" s="157">
        <f>Master!L85</f>
        <v>0</v>
      </c>
      <c r="D84" s="157" t="str">
        <f t="shared" si="4"/>
        <v>OK</v>
      </c>
      <c r="E84" s="157" t="str">
        <f t="shared" si="5"/>
        <v>OK</v>
      </c>
      <c r="I84" s="157">
        <f>Master!B84</f>
        <v>0</v>
      </c>
      <c r="J84" s="157" t="str">
        <f t="shared" si="6"/>
        <v>Missing</v>
      </c>
      <c r="K84" s="157">
        <f t="shared" si="7"/>
        <v>0</v>
      </c>
    </row>
    <row r="85" spans="1:11">
      <c r="A85" s="157">
        <f>Master!AO91</f>
        <v>0</v>
      </c>
      <c r="B85" s="157">
        <f>Master!AN91</f>
        <v>0</v>
      </c>
      <c r="C85" s="157">
        <f>Master!L86</f>
        <v>0</v>
      </c>
      <c r="D85" s="157" t="str">
        <f t="shared" si="4"/>
        <v>OK</v>
      </c>
      <c r="E85" s="157" t="str">
        <f t="shared" si="5"/>
        <v>OK</v>
      </c>
      <c r="I85" s="157">
        <f>Master!B85</f>
        <v>0</v>
      </c>
      <c r="J85" s="157" t="str">
        <f t="shared" si="6"/>
        <v>Missing</v>
      </c>
      <c r="K85" s="157">
        <f t="shared" si="7"/>
        <v>0</v>
      </c>
    </row>
    <row r="86" spans="1:11">
      <c r="A86" s="157">
        <f>Master!AO92</f>
        <v>0</v>
      </c>
      <c r="B86" s="157">
        <f>Master!AN92</f>
        <v>0</v>
      </c>
      <c r="C86" s="157">
        <f>Master!L87</f>
        <v>0</v>
      </c>
      <c r="D86" s="157" t="str">
        <f t="shared" si="4"/>
        <v>OK</v>
      </c>
      <c r="E86" s="157" t="str">
        <f t="shared" si="5"/>
        <v>OK</v>
      </c>
      <c r="I86" s="157">
        <f>Master!B86</f>
        <v>0</v>
      </c>
      <c r="J86" s="157" t="str">
        <f t="shared" si="6"/>
        <v>Missing</v>
      </c>
      <c r="K86" s="157">
        <f t="shared" si="7"/>
        <v>0</v>
      </c>
    </row>
    <row r="87" spans="1:11">
      <c r="A87" s="157" t="e">
        <f>Master!#REF!</f>
        <v>#REF!</v>
      </c>
      <c r="B87" s="157" t="e">
        <f>Master!#REF!</f>
        <v>#REF!</v>
      </c>
      <c r="C87" s="157">
        <f>Master!L88</f>
        <v>0</v>
      </c>
      <c r="D87" s="157" t="str">
        <f t="shared" si="4"/>
        <v>OK</v>
      </c>
      <c r="E87" s="157" t="str">
        <f t="shared" si="5"/>
        <v>OK</v>
      </c>
      <c r="I87" s="157">
        <f>Master!B87</f>
        <v>0</v>
      </c>
      <c r="J87" s="157" t="str">
        <f t="shared" si="6"/>
        <v>Missing</v>
      </c>
      <c r="K87" s="157">
        <f t="shared" si="7"/>
        <v>0</v>
      </c>
    </row>
    <row r="88" spans="1:11">
      <c r="A88" s="157">
        <f>Master!AO93</f>
        <v>0</v>
      </c>
      <c r="B88" s="157">
        <f>Master!AN93</f>
        <v>0</v>
      </c>
      <c r="C88" s="157">
        <f>Master!L89</f>
        <v>0</v>
      </c>
      <c r="D88" s="157" t="str">
        <f t="shared" si="4"/>
        <v>OK</v>
      </c>
      <c r="E88" s="157" t="str">
        <f t="shared" si="5"/>
        <v>OK</v>
      </c>
      <c r="I88" s="157">
        <f>Master!B88</f>
        <v>0</v>
      </c>
      <c r="J88" s="157" t="str">
        <f t="shared" si="6"/>
        <v>Missing</v>
      </c>
      <c r="K88" s="157">
        <f t="shared" si="7"/>
        <v>0</v>
      </c>
    </row>
    <row r="89" spans="1:11">
      <c r="A89" s="157">
        <f>Master!AO94</f>
        <v>0</v>
      </c>
      <c r="B89" s="157">
        <f>Master!AN94</f>
        <v>0</v>
      </c>
      <c r="C89" s="157">
        <f>Master!L90</f>
        <v>0</v>
      </c>
      <c r="D89" s="157" t="str">
        <f t="shared" si="4"/>
        <v>OK</v>
      </c>
      <c r="E89" s="157" t="str">
        <f t="shared" si="5"/>
        <v>OK</v>
      </c>
      <c r="I89" s="157">
        <f>Master!B89</f>
        <v>0</v>
      </c>
      <c r="J89" s="157" t="str">
        <f t="shared" si="6"/>
        <v>Missing</v>
      </c>
      <c r="K89" s="157">
        <f t="shared" si="7"/>
        <v>0</v>
      </c>
    </row>
    <row r="90" spans="1:11">
      <c r="A90" s="157">
        <f>Master!AO95</f>
        <v>0</v>
      </c>
      <c r="B90" s="157">
        <f>Master!AN95</f>
        <v>0</v>
      </c>
      <c r="C90" s="157">
        <f>Master!L91</f>
        <v>0</v>
      </c>
      <c r="D90" s="157" t="str">
        <f t="shared" si="4"/>
        <v>OK</v>
      </c>
      <c r="E90" s="157" t="str">
        <f t="shared" si="5"/>
        <v>OK</v>
      </c>
      <c r="I90" s="157">
        <f>Master!B90</f>
        <v>0</v>
      </c>
      <c r="J90" s="157" t="str">
        <f t="shared" si="6"/>
        <v>Missing</v>
      </c>
      <c r="K90" s="157">
        <f t="shared" si="7"/>
        <v>0</v>
      </c>
    </row>
    <row r="91" spans="1:11">
      <c r="A91" s="157">
        <f>Master!AO96</f>
        <v>0</v>
      </c>
      <c r="B91" s="157">
        <f>Master!AN96</f>
        <v>0</v>
      </c>
      <c r="C91" s="157">
        <f>Master!L92</f>
        <v>0</v>
      </c>
      <c r="D91" s="157" t="str">
        <f t="shared" si="4"/>
        <v>OK</v>
      </c>
      <c r="E91" s="157" t="str">
        <f t="shared" si="5"/>
        <v>OK</v>
      </c>
      <c r="I91" s="157">
        <f>Master!B91</f>
        <v>0</v>
      </c>
      <c r="J91" s="157" t="str">
        <f t="shared" si="6"/>
        <v>Missing</v>
      </c>
      <c r="K91" s="157">
        <f t="shared" si="7"/>
        <v>0</v>
      </c>
    </row>
    <row r="92" spans="1:11">
      <c r="A92" s="157">
        <f>Master!AO97</f>
        <v>0</v>
      </c>
      <c r="B92" s="157">
        <f>Master!AN97</f>
        <v>0</v>
      </c>
      <c r="C92" s="157">
        <f>Master!L93</f>
        <v>0</v>
      </c>
      <c r="D92" s="157" t="str">
        <f t="shared" si="4"/>
        <v>OK</v>
      </c>
      <c r="E92" s="157" t="str">
        <f t="shared" si="5"/>
        <v>OK</v>
      </c>
      <c r="I92" s="157">
        <f>Master!B92</f>
        <v>0</v>
      </c>
      <c r="J92" s="157" t="str">
        <f t="shared" si="6"/>
        <v>Missing</v>
      </c>
      <c r="K92" s="157">
        <f t="shared" si="7"/>
        <v>0</v>
      </c>
    </row>
    <row r="93" spans="1:11">
      <c r="A93" s="157">
        <f>Master!AO98</f>
        <v>0</v>
      </c>
      <c r="B93" s="157">
        <f>Master!AN98</f>
        <v>0</v>
      </c>
      <c r="C93" s="157">
        <f>Master!L94</f>
        <v>0</v>
      </c>
      <c r="D93" s="157" t="str">
        <f t="shared" si="4"/>
        <v>OK</v>
      </c>
      <c r="E93" s="157" t="str">
        <f t="shared" si="5"/>
        <v>OK</v>
      </c>
      <c r="I93" s="157">
        <f>Master!B93</f>
        <v>0</v>
      </c>
      <c r="J93" s="157" t="str">
        <f t="shared" si="6"/>
        <v>Missing</v>
      </c>
      <c r="K93" s="157">
        <f t="shared" si="7"/>
        <v>0</v>
      </c>
    </row>
    <row r="94" spans="1:11">
      <c r="A94" s="157">
        <f>Master!AO99</f>
        <v>0</v>
      </c>
      <c r="B94" s="157">
        <f>Master!AN99</f>
        <v>0</v>
      </c>
      <c r="C94" s="157">
        <f>Master!L95</f>
        <v>0</v>
      </c>
      <c r="D94" s="157" t="str">
        <f t="shared" si="4"/>
        <v>OK</v>
      </c>
      <c r="E94" s="157" t="str">
        <f t="shared" si="5"/>
        <v>OK</v>
      </c>
      <c r="I94" s="157">
        <f>Master!B94</f>
        <v>0</v>
      </c>
      <c r="J94" s="157" t="str">
        <f t="shared" si="6"/>
        <v>Missing</v>
      </c>
      <c r="K94" s="157">
        <f t="shared" si="7"/>
        <v>0</v>
      </c>
    </row>
    <row r="95" spans="1:11">
      <c r="A95" s="157">
        <f>Master!AO100</f>
        <v>0</v>
      </c>
      <c r="B95" s="157">
        <f>Master!AN100</f>
        <v>0</v>
      </c>
      <c r="C95" s="157">
        <f>Master!L96</f>
        <v>0</v>
      </c>
      <c r="D95" s="157" t="str">
        <f t="shared" si="4"/>
        <v>OK</v>
      </c>
      <c r="E95" s="157" t="str">
        <f t="shared" si="5"/>
        <v>OK</v>
      </c>
      <c r="I95" s="157">
        <f>Master!B95</f>
        <v>0</v>
      </c>
      <c r="J95" s="157" t="str">
        <f t="shared" si="6"/>
        <v>Missing</v>
      </c>
      <c r="K95" s="157">
        <f t="shared" si="7"/>
        <v>0</v>
      </c>
    </row>
    <row r="96" spans="1:11">
      <c r="A96" s="157">
        <f>Master!AO101</f>
        <v>0</v>
      </c>
      <c r="B96" s="157">
        <f>Master!AN101</f>
        <v>0</v>
      </c>
      <c r="C96" s="157">
        <f>Master!L97</f>
        <v>0</v>
      </c>
      <c r="D96" s="157" t="str">
        <f t="shared" si="4"/>
        <v>OK</v>
      </c>
      <c r="E96" s="157" t="str">
        <f t="shared" si="5"/>
        <v>OK</v>
      </c>
      <c r="I96" s="157">
        <f>Master!B96</f>
        <v>0</v>
      </c>
      <c r="J96" s="157" t="str">
        <f t="shared" si="6"/>
        <v>Missing</v>
      </c>
      <c r="K96" s="157">
        <f t="shared" si="7"/>
        <v>0</v>
      </c>
    </row>
    <row r="97" spans="1:11">
      <c r="A97" s="157">
        <f>Master!AO102</f>
        <v>0</v>
      </c>
      <c r="B97" s="157">
        <f>Master!AN102</f>
        <v>0</v>
      </c>
      <c r="C97" s="157">
        <f>Master!L98</f>
        <v>0</v>
      </c>
      <c r="D97" s="157" t="str">
        <f t="shared" si="4"/>
        <v>OK</v>
      </c>
      <c r="E97" s="157" t="str">
        <f t="shared" si="5"/>
        <v>OK</v>
      </c>
      <c r="I97" s="157">
        <f>Master!B97</f>
        <v>0</v>
      </c>
      <c r="J97" s="157" t="str">
        <f t="shared" si="6"/>
        <v>Missing</v>
      </c>
      <c r="K97" s="157">
        <f t="shared" si="7"/>
        <v>0</v>
      </c>
    </row>
    <row r="98" spans="1:11">
      <c r="A98" s="157">
        <f>Master!AO103</f>
        <v>0</v>
      </c>
      <c r="B98" s="157">
        <f>Master!AN103</f>
        <v>0</v>
      </c>
      <c r="C98" s="157">
        <f>Master!L99</f>
        <v>0</v>
      </c>
      <c r="D98" s="157" t="str">
        <f t="shared" si="4"/>
        <v>OK</v>
      </c>
      <c r="E98" s="157" t="str">
        <f t="shared" si="5"/>
        <v>OK</v>
      </c>
      <c r="I98" s="157">
        <f>Master!B98</f>
        <v>0</v>
      </c>
      <c r="J98" s="157" t="str">
        <f t="shared" si="6"/>
        <v>Missing</v>
      </c>
      <c r="K98" s="157">
        <f t="shared" si="7"/>
        <v>0</v>
      </c>
    </row>
    <row r="99" spans="1:11">
      <c r="A99" s="157">
        <f>Master!AO104</f>
        <v>0</v>
      </c>
      <c r="B99" s="157">
        <f>Master!AN104</f>
        <v>0</v>
      </c>
      <c r="C99" s="157">
        <f>Master!L100</f>
        <v>0</v>
      </c>
      <c r="D99" s="157" t="str">
        <f t="shared" si="4"/>
        <v>OK</v>
      </c>
      <c r="E99" s="157" t="str">
        <f t="shared" si="5"/>
        <v>OK</v>
      </c>
      <c r="I99" s="157">
        <f>Master!B99</f>
        <v>0</v>
      </c>
      <c r="J99" s="157" t="str">
        <f t="shared" si="6"/>
        <v>Missing</v>
      </c>
      <c r="K99" s="157">
        <f t="shared" si="7"/>
        <v>0</v>
      </c>
    </row>
    <row r="100" spans="1:11">
      <c r="A100" s="157">
        <f>Master!AO105</f>
        <v>0</v>
      </c>
      <c r="B100" s="157">
        <f>Master!AN105</f>
        <v>0</v>
      </c>
      <c r="C100" s="157">
        <f>Master!L101</f>
        <v>0</v>
      </c>
      <c r="D100" s="157" t="str">
        <f t="shared" si="4"/>
        <v>OK</v>
      </c>
      <c r="E100" s="157" t="str">
        <f t="shared" si="5"/>
        <v>OK</v>
      </c>
      <c r="I100" s="157">
        <f>Master!B100</f>
        <v>0</v>
      </c>
      <c r="J100" s="157" t="str">
        <f t="shared" si="6"/>
        <v>Missing</v>
      </c>
      <c r="K100" s="157">
        <f t="shared" si="7"/>
        <v>0</v>
      </c>
    </row>
    <row r="101" spans="1:11">
      <c r="A101" s="157">
        <f>Master!AO106</f>
        <v>0</v>
      </c>
      <c r="B101" s="157">
        <f>Master!AN106</f>
        <v>0</v>
      </c>
      <c r="C101" s="157">
        <f>Master!L102</f>
        <v>0</v>
      </c>
      <c r="D101" s="157" t="str">
        <f t="shared" si="4"/>
        <v>OK</v>
      </c>
      <c r="E101" s="157" t="str">
        <f t="shared" si="5"/>
        <v>OK</v>
      </c>
      <c r="I101" s="157">
        <f>Master!B101</f>
        <v>0</v>
      </c>
      <c r="J101" s="157" t="str">
        <f t="shared" si="6"/>
        <v>Missing</v>
      </c>
      <c r="K101" s="157">
        <f t="shared" si="7"/>
        <v>0</v>
      </c>
    </row>
    <row r="102" spans="1:11">
      <c r="A102" s="157">
        <f>Master!AO107</f>
        <v>0</v>
      </c>
      <c r="B102" s="157">
        <f>Master!AN107</f>
        <v>0</v>
      </c>
      <c r="C102" s="157">
        <f>Master!L103</f>
        <v>0</v>
      </c>
      <c r="D102" s="157" t="str">
        <f t="shared" si="4"/>
        <v>OK</v>
      </c>
      <c r="E102" s="157" t="str">
        <f t="shared" si="5"/>
        <v>OK</v>
      </c>
      <c r="I102" s="157">
        <f>Master!B102</f>
        <v>0</v>
      </c>
      <c r="J102" s="157" t="str">
        <f t="shared" si="6"/>
        <v>Missing</v>
      </c>
      <c r="K102" s="157">
        <f t="shared" si="7"/>
        <v>0</v>
      </c>
    </row>
    <row r="103" spans="1:11">
      <c r="A103" s="157">
        <f>Master!AO108</f>
        <v>0</v>
      </c>
      <c r="B103" s="157">
        <f>Master!AN108</f>
        <v>0</v>
      </c>
      <c r="C103" s="157">
        <f>Master!L104</f>
        <v>0</v>
      </c>
      <c r="D103" s="157" t="str">
        <f t="shared" si="4"/>
        <v>OK</v>
      </c>
      <c r="E103" s="157" t="str">
        <f t="shared" si="5"/>
        <v>OK</v>
      </c>
      <c r="I103" s="157">
        <f>Master!B103</f>
        <v>0</v>
      </c>
      <c r="J103" s="157" t="str">
        <f t="shared" si="6"/>
        <v>Missing</v>
      </c>
      <c r="K103" s="157">
        <f t="shared" si="7"/>
        <v>0</v>
      </c>
    </row>
    <row r="104" spans="1:11">
      <c r="A104" s="157">
        <f>Master!AO109</f>
        <v>0</v>
      </c>
      <c r="B104" s="157">
        <f>Master!AN109</f>
        <v>0</v>
      </c>
      <c r="C104" s="157">
        <f>Master!L105</f>
        <v>0</v>
      </c>
      <c r="D104" s="157" t="str">
        <f t="shared" si="4"/>
        <v>OK</v>
      </c>
      <c r="E104" s="157" t="str">
        <f t="shared" si="5"/>
        <v>OK</v>
      </c>
      <c r="I104" s="157">
        <f>Master!B104</f>
        <v>0</v>
      </c>
      <c r="J104" s="157" t="str">
        <f t="shared" si="6"/>
        <v>Missing</v>
      </c>
      <c r="K104" s="157">
        <f t="shared" si="7"/>
        <v>0</v>
      </c>
    </row>
    <row r="105" spans="1:11">
      <c r="A105" s="157">
        <f>Master!AO110</f>
        <v>0</v>
      </c>
      <c r="B105" s="157">
        <f>Master!AN110</f>
        <v>0</v>
      </c>
      <c r="C105" s="157">
        <f>Master!L106</f>
        <v>0</v>
      </c>
      <c r="D105" s="157" t="str">
        <f t="shared" si="4"/>
        <v>OK</v>
      </c>
      <c r="E105" s="157" t="str">
        <f t="shared" si="5"/>
        <v>OK</v>
      </c>
      <c r="I105" s="157">
        <f>Master!B105</f>
        <v>0</v>
      </c>
      <c r="J105" s="157" t="str">
        <f t="shared" si="6"/>
        <v>Missing</v>
      </c>
      <c r="K105" s="157">
        <f t="shared" si="7"/>
        <v>0</v>
      </c>
    </row>
    <row r="106" spans="1:11">
      <c r="A106" s="157">
        <f>Master!AO111</f>
        <v>0</v>
      </c>
      <c r="B106" s="157">
        <f>Master!AN111</f>
        <v>0</v>
      </c>
      <c r="C106" s="157">
        <f>Master!L107</f>
        <v>0</v>
      </c>
      <c r="D106" s="157" t="str">
        <f t="shared" si="4"/>
        <v>OK</v>
      </c>
      <c r="E106" s="157" t="str">
        <f t="shared" si="5"/>
        <v>OK</v>
      </c>
      <c r="I106" s="157">
        <f>Master!B106</f>
        <v>0</v>
      </c>
      <c r="J106" s="157" t="str">
        <f t="shared" si="6"/>
        <v>Missing</v>
      </c>
      <c r="K106" s="157">
        <f t="shared" si="7"/>
        <v>0</v>
      </c>
    </row>
    <row r="107" spans="1:11">
      <c r="A107" s="157">
        <f>Master!AO112</f>
        <v>0</v>
      </c>
      <c r="B107" s="157">
        <f>Master!AN112</f>
        <v>0</v>
      </c>
      <c r="C107" s="157">
        <f>Master!L108</f>
        <v>0</v>
      </c>
      <c r="D107" s="157" t="str">
        <f t="shared" si="4"/>
        <v>OK</v>
      </c>
      <c r="E107" s="157" t="str">
        <f t="shared" si="5"/>
        <v>OK</v>
      </c>
      <c r="I107" s="157">
        <f>Master!B107</f>
        <v>0</v>
      </c>
      <c r="J107" s="157" t="str">
        <f t="shared" si="6"/>
        <v>Missing</v>
      </c>
      <c r="K107" s="157">
        <f t="shared" si="7"/>
        <v>0</v>
      </c>
    </row>
    <row r="108" spans="1:11">
      <c r="A108" s="157">
        <f>Master!AO113</f>
        <v>0</v>
      </c>
      <c r="B108" s="157">
        <f>Master!AN113</f>
        <v>0</v>
      </c>
      <c r="C108" s="157">
        <f>Master!L109</f>
        <v>0</v>
      </c>
      <c r="D108" s="157" t="str">
        <f t="shared" si="4"/>
        <v>OK</v>
      </c>
      <c r="E108" s="157" t="str">
        <f t="shared" si="5"/>
        <v>OK</v>
      </c>
      <c r="I108" s="157">
        <f>Master!B108</f>
        <v>0</v>
      </c>
      <c r="J108" s="157" t="str">
        <f t="shared" si="6"/>
        <v>Missing</v>
      </c>
      <c r="K108" s="157">
        <f t="shared" si="7"/>
        <v>0</v>
      </c>
    </row>
    <row r="109" spans="1:11">
      <c r="A109" s="157">
        <f>Master!AO114</f>
        <v>0</v>
      </c>
      <c r="B109" s="157">
        <f>Master!AN114</f>
        <v>0</v>
      </c>
      <c r="C109" s="157">
        <f>Master!L110</f>
        <v>0</v>
      </c>
      <c r="D109" s="157" t="str">
        <f t="shared" si="4"/>
        <v>OK</v>
      </c>
      <c r="E109" s="157" t="str">
        <f t="shared" si="5"/>
        <v>OK</v>
      </c>
      <c r="I109" s="157">
        <f>Master!B109</f>
        <v>0</v>
      </c>
      <c r="J109" s="157" t="str">
        <f t="shared" si="6"/>
        <v>Missing</v>
      </c>
      <c r="K109" s="157">
        <f t="shared" si="7"/>
        <v>0</v>
      </c>
    </row>
    <row r="110" spans="1:11">
      <c r="A110" s="157">
        <f>Master!AO115</f>
        <v>0</v>
      </c>
      <c r="B110" s="157">
        <f>Master!AN115</f>
        <v>0</v>
      </c>
      <c r="C110" s="157">
        <f>Master!L111</f>
        <v>0</v>
      </c>
      <c r="D110" s="157" t="str">
        <f t="shared" si="4"/>
        <v>OK</v>
      </c>
      <c r="E110" s="157" t="str">
        <f t="shared" si="5"/>
        <v>OK</v>
      </c>
      <c r="I110" s="157">
        <f>Master!B110</f>
        <v>0</v>
      </c>
      <c r="J110" s="157" t="str">
        <f t="shared" si="6"/>
        <v>Missing</v>
      </c>
      <c r="K110" s="157">
        <f t="shared" si="7"/>
        <v>0</v>
      </c>
    </row>
    <row r="111" spans="1:11">
      <c r="A111" s="157">
        <f>Master!AO116</f>
        <v>0</v>
      </c>
      <c r="B111" s="157">
        <f>Master!AN116</f>
        <v>0</v>
      </c>
      <c r="C111" s="157">
        <f>Master!L112</f>
        <v>0</v>
      </c>
      <c r="D111" s="157" t="str">
        <f t="shared" si="4"/>
        <v>OK</v>
      </c>
      <c r="E111" s="157" t="str">
        <f t="shared" si="5"/>
        <v>OK</v>
      </c>
      <c r="I111" s="157">
        <f>Master!B111</f>
        <v>0</v>
      </c>
      <c r="J111" s="157" t="str">
        <f t="shared" si="6"/>
        <v>Missing</v>
      </c>
      <c r="K111" s="157">
        <f t="shared" si="7"/>
        <v>0</v>
      </c>
    </row>
    <row r="112" spans="1:11">
      <c r="A112" s="157">
        <f>Master!AO117</f>
        <v>0</v>
      </c>
      <c r="B112" s="157">
        <f>Master!AN117</f>
        <v>0</v>
      </c>
      <c r="C112" s="157">
        <f>Master!L113</f>
        <v>0</v>
      </c>
      <c r="D112" s="157" t="str">
        <f t="shared" si="4"/>
        <v>OK</v>
      </c>
      <c r="E112" s="157" t="str">
        <f t="shared" si="5"/>
        <v>OK</v>
      </c>
      <c r="I112" s="157">
        <f>Master!B112</f>
        <v>0</v>
      </c>
      <c r="J112" s="157" t="str">
        <f t="shared" si="6"/>
        <v>Missing</v>
      </c>
      <c r="K112" s="157">
        <f t="shared" si="7"/>
        <v>0</v>
      </c>
    </row>
    <row r="113" spans="1:11">
      <c r="A113" s="157">
        <f>Master!AO118</f>
        <v>0</v>
      </c>
      <c r="B113" s="157">
        <f>Master!AN118</f>
        <v>0</v>
      </c>
      <c r="C113" s="157">
        <f>Master!L114</f>
        <v>0</v>
      </c>
      <c r="D113" s="157" t="str">
        <f t="shared" si="4"/>
        <v>OK</v>
      </c>
      <c r="E113" s="157" t="str">
        <f t="shared" si="5"/>
        <v>OK</v>
      </c>
      <c r="I113" s="157">
        <f>Master!B113</f>
        <v>0</v>
      </c>
      <c r="J113" s="157" t="str">
        <f t="shared" si="6"/>
        <v>Missing</v>
      </c>
      <c r="K113" s="157">
        <f t="shared" si="7"/>
        <v>0</v>
      </c>
    </row>
    <row r="114" spans="1:11">
      <c r="A114" s="157">
        <f>Master!AO119</f>
        <v>0</v>
      </c>
      <c r="B114" s="157">
        <f>Master!AN119</f>
        <v>0</v>
      </c>
      <c r="C114" s="157">
        <f>Master!L115</f>
        <v>0</v>
      </c>
      <c r="D114" s="157" t="str">
        <f t="shared" si="4"/>
        <v>OK</v>
      </c>
      <c r="E114" s="157" t="str">
        <f t="shared" si="5"/>
        <v>OK</v>
      </c>
      <c r="I114" s="157">
        <f>Master!B114</f>
        <v>0</v>
      </c>
      <c r="J114" s="157" t="str">
        <f t="shared" si="6"/>
        <v>Missing</v>
      </c>
      <c r="K114" s="157">
        <f t="shared" si="7"/>
        <v>0</v>
      </c>
    </row>
    <row r="115" spans="1:11">
      <c r="A115" s="157">
        <f>Master!AO120</f>
        <v>0</v>
      </c>
      <c r="B115" s="157">
        <f>Master!AN120</f>
        <v>0</v>
      </c>
      <c r="C115" s="157">
        <f>Master!L116</f>
        <v>0</v>
      </c>
      <c r="D115" s="157" t="str">
        <f t="shared" si="4"/>
        <v>OK</v>
      </c>
      <c r="E115" s="157" t="str">
        <f t="shared" si="5"/>
        <v>OK</v>
      </c>
      <c r="I115" s="157">
        <f>Master!B115</f>
        <v>0</v>
      </c>
      <c r="J115" s="157" t="str">
        <f t="shared" si="6"/>
        <v>Missing</v>
      </c>
      <c r="K115" s="157">
        <f t="shared" si="7"/>
        <v>0</v>
      </c>
    </row>
    <row r="116" spans="1:11">
      <c r="A116" s="157">
        <f>Master!AO121</f>
        <v>0</v>
      </c>
      <c r="B116" s="157">
        <f>Master!AN121</f>
        <v>0</v>
      </c>
      <c r="C116" s="157">
        <f>Master!L117</f>
        <v>0</v>
      </c>
      <c r="D116" s="157" t="str">
        <f t="shared" si="4"/>
        <v>OK</v>
      </c>
      <c r="E116" s="157" t="str">
        <f t="shared" si="5"/>
        <v>OK</v>
      </c>
      <c r="I116" s="157">
        <f>Master!B116</f>
        <v>0</v>
      </c>
      <c r="J116" s="157" t="str">
        <f t="shared" si="6"/>
        <v>Missing</v>
      </c>
      <c r="K116" s="157">
        <f t="shared" si="7"/>
        <v>0</v>
      </c>
    </row>
    <row r="117" spans="1:11">
      <c r="A117" s="157">
        <f>Master!AO122</f>
        <v>0</v>
      </c>
      <c r="B117" s="157">
        <f>Master!AN122</f>
        <v>0</v>
      </c>
      <c r="C117" s="157">
        <f>Master!L118</f>
        <v>0</v>
      </c>
      <c r="D117" s="157" t="str">
        <f t="shared" si="4"/>
        <v>OK</v>
      </c>
      <c r="E117" s="157" t="str">
        <f t="shared" si="5"/>
        <v>OK</v>
      </c>
      <c r="I117" s="157">
        <f>Master!B117</f>
        <v>0</v>
      </c>
      <c r="J117" s="157" t="str">
        <f t="shared" si="6"/>
        <v>Missing</v>
      </c>
      <c r="K117" s="157">
        <f t="shared" si="7"/>
        <v>0</v>
      </c>
    </row>
    <row r="118" spans="1:11">
      <c r="A118" s="157">
        <f>Master!AO123</f>
        <v>0</v>
      </c>
      <c r="B118" s="157">
        <f>Master!AN123</f>
        <v>0</v>
      </c>
      <c r="C118" s="157">
        <f>Master!L119</f>
        <v>0</v>
      </c>
      <c r="D118" s="157" t="str">
        <f t="shared" si="4"/>
        <v>OK</v>
      </c>
      <c r="E118" s="157" t="str">
        <f t="shared" si="5"/>
        <v>OK</v>
      </c>
      <c r="I118" s="157">
        <f>Master!B118</f>
        <v>0</v>
      </c>
      <c r="J118" s="157" t="str">
        <f t="shared" si="6"/>
        <v>Missing</v>
      </c>
      <c r="K118" s="157">
        <f t="shared" si="7"/>
        <v>0</v>
      </c>
    </row>
    <row r="119" spans="1:11">
      <c r="A119" s="157">
        <f>Master!AO124</f>
        <v>0</v>
      </c>
      <c r="B119" s="157">
        <f>Master!AN124</f>
        <v>0</v>
      </c>
      <c r="C119" s="157">
        <f>Master!L120</f>
        <v>0</v>
      </c>
      <c r="D119" s="157" t="str">
        <f t="shared" si="4"/>
        <v>OK</v>
      </c>
      <c r="E119" s="157" t="str">
        <f t="shared" si="5"/>
        <v>OK</v>
      </c>
      <c r="I119" s="157">
        <f>Master!B119</f>
        <v>0</v>
      </c>
      <c r="J119" s="157" t="str">
        <f t="shared" si="6"/>
        <v>Missing</v>
      </c>
      <c r="K119" s="157">
        <f t="shared" si="7"/>
        <v>0</v>
      </c>
    </row>
    <row r="120" spans="1:11">
      <c r="A120" s="157">
        <f>Master!AO125</f>
        <v>0</v>
      </c>
      <c r="B120" s="157">
        <f>Master!AN125</f>
        <v>0</v>
      </c>
      <c r="C120" s="157">
        <f>Master!L121</f>
        <v>0</v>
      </c>
      <c r="D120" s="157" t="str">
        <f t="shared" si="4"/>
        <v>OK</v>
      </c>
      <c r="E120" s="157" t="str">
        <f t="shared" si="5"/>
        <v>OK</v>
      </c>
      <c r="I120" s="157">
        <f>Master!B120</f>
        <v>0</v>
      </c>
      <c r="J120" s="157" t="str">
        <f t="shared" si="6"/>
        <v>Missing</v>
      </c>
      <c r="K120" s="157">
        <f t="shared" si="7"/>
        <v>0</v>
      </c>
    </row>
    <row r="121" spans="1:11">
      <c r="A121" s="157">
        <f>Master!AO126</f>
        <v>0</v>
      </c>
      <c r="B121" s="157">
        <f>Master!AN126</f>
        <v>0</v>
      </c>
      <c r="C121" s="157">
        <f>Master!L122</f>
        <v>0</v>
      </c>
      <c r="D121" s="157" t="str">
        <f t="shared" si="4"/>
        <v>OK</v>
      </c>
      <c r="E121" s="157" t="str">
        <f t="shared" si="5"/>
        <v>OK</v>
      </c>
      <c r="I121" s="157">
        <f>Master!B121</f>
        <v>0</v>
      </c>
      <c r="J121" s="157" t="str">
        <f t="shared" si="6"/>
        <v>Missing</v>
      </c>
      <c r="K121" s="157">
        <f t="shared" si="7"/>
        <v>0</v>
      </c>
    </row>
    <row r="122" spans="1:11">
      <c r="A122" s="157">
        <f>Master!AO127</f>
        <v>0</v>
      </c>
      <c r="B122" s="157">
        <f>Master!AN127</f>
        <v>0</v>
      </c>
      <c r="C122" s="157">
        <f>Master!L123</f>
        <v>0</v>
      </c>
      <c r="D122" s="157" t="str">
        <f t="shared" si="4"/>
        <v>OK</v>
      </c>
      <c r="E122" s="157" t="str">
        <f t="shared" si="5"/>
        <v>OK</v>
      </c>
      <c r="I122" s="157">
        <f>Master!B122</f>
        <v>0</v>
      </c>
      <c r="J122" s="157" t="str">
        <f t="shared" si="6"/>
        <v>Missing</v>
      </c>
      <c r="K122" s="157">
        <f t="shared" si="7"/>
        <v>0</v>
      </c>
    </row>
    <row r="123" spans="1:11">
      <c r="A123" s="157">
        <f>Master!AO128</f>
        <v>0</v>
      </c>
      <c r="B123" s="157">
        <f>Master!AN128</f>
        <v>0</v>
      </c>
      <c r="C123" s="157">
        <f>Master!L124</f>
        <v>0</v>
      </c>
      <c r="D123" s="157" t="str">
        <f t="shared" si="4"/>
        <v>OK</v>
      </c>
      <c r="E123" s="157" t="str">
        <f t="shared" si="5"/>
        <v>OK</v>
      </c>
      <c r="I123" s="157">
        <f>Master!B123</f>
        <v>0</v>
      </c>
      <c r="J123" s="157" t="str">
        <f t="shared" si="6"/>
        <v>Missing</v>
      </c>
      <c r="K123" s="157">
        <f t="shared" si="7"/>
        <v>0</v>
      </c>
    </row>
    <row r="124" spans="1:11">
      <c r="A124" s="157">
        <f>Master!AO129</f>
        <v>0</v>
      </c>
      <c r="B124" s="157">
        <f>Master!AN129</f>
        <v>0</v>
      </c>
      <c r="C124" s="157">
        <f>Master!L125</f>
        <v>0</v>
      </c>
      <c r="D124" s="157" t="str">
        <f t="shared" si="4"/>
        <v>OK</v>
      </c>
      <c r="E124" s="157" t="str">
        <f t="shared" si="5"/>
        <v>OK</v>
      </c>
      <c r="I124" s="157">
        <f>Master!B124</f>
        <v>0</v>
      </c>
      <c r="J124" s="157" t="str">
        <f t="shared" si="6"/>
        <v>Missing</v>
      </c>
      <c r="K124" s="157">
        <f t="shared" si="7"/>
        <v>0</v>
      </c>
    </row>
    <row r="125" spans="1:11">
      <c r="A125" s="157">
        <f>Master!AO130</f>
        <v>0</v>
      </c>
      <c r="B125" s="157">
        <f>Master!AN130</f>
        <v>0</v>
      </c>
      <c r="C125" s="157">
        <f>Master!L126</f>
        <v>0</v>
      </c>
      <c r="D125" s="157" t="str">
        <f t="shared" si="4"/>
        <v>OK</v>
      </c>
      <c r="E125" s="157" t="str">
        <f t="shared" si="5"/>
        <v>OK</v>
      </c>
      <c r="I125" s="157">
        <f>Master!B125</f>
        <v>0</v>
      </c>
      <c r="J125" s="157" t="str">
        <f t="shared" si="6"/>
        <v>Missing</v>
      </c>
      <c r="K125" s="157">
        <f t="shared" si="7"/>
        <v>0</v>
      </c>
    </row>
    <row r="126" spans="1:11">
      <c r="A126" s="157">
        <f>Master!AO131</f>
        <v>0</v>
      </c>
      <c r="B126" s="157">
        <f>Master!AN131</f>
        <v>0</v>
      </c>
      <c r="C126" s="157">
        <f>Master!L127</f>
        <v>0</v>
      </c>
      <c r="D126" s="157" t="str">
        <f t="shared" si="4"/>
        <v>OK</v>
      </c>
      <c r="E126" s="157" t="str">
        <f t="shared" si="5"/>
        <v>OK</v>
      </c>
      <c r="I126" s="157">
        <f>Master!B126</f>
        <v>0</v>
      </c>
      <c r="J126" s="157" t="str">
        <f t="shared" si="6"/>
        <v>Missing</v>
      </c>
      <c r="K126" s="157">
        <f t="shared" si="7"/>
        <v>0</v>
      </c>
    </row>
    <row r="127" spans="1:11">
      <c r="A127" s="157">
        <f>Master!AO132</f>
        <v>0</v>
      </c>
      <c r="B127" s="157">
        <f>Master!AN132</f>
        <v>0</v>
      </c>
      <c r="C127" s="157">
        <f>Master!L128</f>
        <v>0</v>
      </c>
      <c r="D127" s="157" t="str">
        <f t="shared" si="4"/>
        <v>OK</v>
      </c>
      <c r="E127" s="157" t="str">
        <f t="shared" si="5"/>
        <v>OK</v>
      </c>
      <c r="I127" s="157">
        <f>Master!B127</f>
        <v>0</v>
      </c>
      <c r="J127" s="157" t="str">
        <f t="shared" si="6"/>
        <v>Missing</v>
      </c>
      <c r="K127" s="157">
        <f t="shared" si="7"/>
        <v>0</v>
      </c>
    </row>
    <row r="128" spans="1:11">
      <c r="A128" s="157">
        <f>Master!AO133</f>
        <v>0</v>
      </c>
      <c r="B128" s="157">
        <f>Master!AN133</f>
        <v>0</v>
      </c>
      <c r="C128" s="157">
        <f>Master!L129</f>
        <v>0</v>
      </c>
      <c r="D128" s="157" t="str">
        <f t="shared" si="4"/>
        <v>OK</v>
      </c>
      <c r="E128" s="157" t="str">
        <f t="shared" si="5"/>
        <v>OK</v>
      </c>
      <c r="I128" s="157">
        <f>Master!B128</f>
        <v>0</v>
      </c>
      <c r="J128" s="157" t="str">
        <f t="shared" si="6"/>
        <v>Missing</v>
      </c>
      <c r="K128" s="157">
        <f t="shared" si="7"/>
        <v>0</v>
      </c>
    </row>
    <row r="129" spans="1:11">
      <c r="A129" s="157">
        <f>Master!AO134</f>
        <v>0</v>
      </c>
      <c r="B129" s="157">
        <f>Master!AN134</f>
        <v>0</v>
      </c>
      <c r="C129" s="157">
        <f>Master!L130</f>
        <v>0</v>
      </c>
      <c r="D129" s="157" t="str">
        <f t="shared" si="4"/>
        <v>OK</v>
      </c>
      <c r="E129" s="157" t="str">
        <f t="shared" si="5"/>
        <v>OK</v>
      </c>
      <c r="I129" s="157">
        <f>Master!B129</f>
        <v>0</v>
      </c>
      <c r="J129" s="157" t="str">
        <f t="shared" si="6"/>
        <v>Missing</v>
      </c>
      <c r="K129" s="157">
        <f t="shared" si="7"/>
        <v>0</v>
      </c>
    </row>
    <row r="130" spans="1:11">
      <c r="A130" s="157">
        <f>Master!AO135</f>
        <v>0</v>
      </c>
      <c r="B130" s="157">
        <f>Master!AN135</f>
        <v>0</v>
      </c>
      <c r="C130" s="157">
        <f>Master!L131</f>
        <v>0</v>
      </c>
      <c r="D130" s="157" t="str">
        <f t="shared" si="4"/>
        <v>OK</v>
      </c>
      <c r="E130" s="157" t="str">
        <f t="shared" si="5"/>
        <v>OK</v>
      </c>
      <c r="I130" s="157">
        <f>Master!B130</f>
        <v>0</v>
      </c>
      <c r="J130" s="157" t="str">
        <f t="shared" si="6"/>
        <v>Missing</v>
      </c>
      <c r="K130" s="157">
        <f t="shared" si="7"/>
        <v>0</v>
      </c>
    </row>
    <row r="131" spans="1:11">
      <c r="A131" s="157">
        <f>Master!AO136</f>
        <v>0</v>
      </c>
      <c r="B131" s="157">
        <f>Master!AN136</f>
        <v>0</v>
      </c>
      <c r="C131" s="157">
        <f>Master!L132</f>
        <v>0</v>
      </c>
      <c r="D131" s="157" t="str">
        <f t="shared" ref="D131:D194" si="8">IF(COUNTIF(B:B,C131),"OK","Missing")</f>
        <v>OK</v>
      </c>
      <c r="E131" s="157" t="str">
        <f t="shared" ref="E131:E194" si="9">IF(D131="Missing",C131,"OK")</f>
        <v>OK</v>
      </c>
      <c r="I131" s="157">
        <f>Master!B131</f>
        <v>0</v>
      </c>
      <c r="J131" s="157" t="str">
        <f t="shared" si="6"/>
        <v>Missing</v>
      </c>
      <c r="K131" s="157">
        <f t="shared" si="7"/>
        <v>0</v>
      </c>
    </row>
    <row r="132" spans="1:11">
      <c r="A132" s="157">
        <f>Master!AO137</f>
        <v>0</v>
      </c>
      <c r="B132" s="157">
        <f>Master!AN137</f>
        <v>0</v>
      </c>
      <c r="C132" s="157">
        <f>Master!L133</f>
        <v>0</v>
      </c>
      <c r="D132" s="157" t="str">
        <f t="shared" si="8"/>
        <v>OK</v>
      </c>
      <c r="E132" s="157" t="str">
        <f t="shared" si="9"/>
        <v>OK</v>
      </c>
      <c r="I132" s="157">
        <f>Master!B132</f>
        <v>0</v>
      </c>
      <c r="J132" s="157" t="str">
        <f t="shared" ref="J132:J195" si="10">IF(COUNTIF(H:H,I132),"OK","Missing")</f>
        <v>Missing</v>
      </c>
      <c r="K132" s="157">
        <f t="shared" ref="K132:K195" si="11">IF(J132="Missing",I132,"OK")</f>
        <v>0</v>
      </c>
    </row>
    <row r="133" spans="1:11">
      <c r="A133" s="157">
        <f>Master!AO138</f>
        <v>0</v>
      </c>
      <c r="B133" s="157">
        <f>Master!AN138</f>
        <v>0</v>
      </c>
      <c r="C133" s="157">
        <f>Master!L134</f>
        <v>0</v>
      </c>
      <c r="D133" s="157" t="str">
        <f t="shared" si="8"/>
        <v>OK</v>
      </c>
      <c r="E133" s="157" t="str">
        <f t="shared" si="9"/>
        <v>OK</v>
      </c>
      <c r="I133" s="157">
        <f>Master!B133</f>
        <v>0</v>
      </c>
      <c r="J133" s="157" t="str">
        <f t="shared" si="10"/>
        <v>Missing</v>
      </c>
      <c r="K133" s="157">
        <f t="shared" si="11"/>
        <v>0</v>
      </c>
    </row>
    <row r="134" spans="1:11">
      <c r="A134" s="157">
        <f>Master!AO139</f>
        <v>0</v>
      </c>
      <c r="B134" s="157">
        <f>Master!AN139</f>
        <v>0</v>
      </c>
      <c r="C134" s="157">
        <f>Master!L135</f>
        <v>0</v>
      </c>
      <c r="D134" s="157" t="str">
        <f t="shared" si="8"/>
        <v>OK</v>
      </c>
      <c r="E134" s="157" t="str">
        <f t="shared" si="9"/>
        <v>OK</v>
      </c>
      <c r="I134" s="157">
        <f>Master!B134</f>
        <v>0</v>
      </c>
      <c r="J134" s="157" t="str">
        <f t="shared" si="10"/>
        <v>Missing</v>
      </c>
      <c r="K134" s="157">
        <f t="shared" si="11"/>
        <v>0</v>
      </c>
    </row>
    <row r="135" spans="1:11">
      <c r="A135" s="157">
        <f>Master!AO140</f>
        <v>0</v>
      </c>
      <c r="B135" s="157">
        <f>Master!AN140</f>
        <v>0</v>
      </c>
      <c r="C135" s="157">
        <f>Master!L136</f>
        <v>0</v>
      </c>
      <c r="D135" s="157" t="str">
        <f t="shared" si="8"/>
        <v>OK</v>
      </c>
      <c r="E135" s="157" t="str">
        <f t="shared" si="9"/>
        <v>OK</v>
      </c>
      <c r="I135" s="157">
        <f>Master!B135</f>
        <v>0</v>
      </c>
      <c r="J135" s="157" t="str">
        <f t="shared" si="10"/>
        <v>Missing</v>
      </c>
      <c r="K135" s="157">
        <f t="shared" si="11"/>
        <v>0</v>
      </c>
    </row>
    <row r="136" spans="1:11">
      <c r="A136" s="157">
        <f>Master!AO141</f>
        <v>0</v>
      </c>
      <c r="B136" s="157">
        <f>Master!AN141</f>
        <v>0</v>
      </c>
      <c r="C136" s="157">
        <f>Master!L137</f>
        <v>0</v>
      </c>
      <c r="D136" s="157" t="str">
        <f t="shared" si="8"/>
        <v>OK</v>
      </c>
      <c r="E136" s="157" t="str">
        <f t="shared" si="9"/>
        <v>OK</v>
      </c>
      <c r="I136" s="157">
        <f>Master!B136</f>
        <v>0</v>
      </c>
      <c r="J136" s="157" t="str">
        <f t="shared" si="10"/>
        <v>Missing</v>
      </c>
      <c r="K136" s="157">
        <f t="shared" si="11"/>
        <v>0</v>
      </c>
    </row>
    <row r="137" spans="1:11">
      <c r="A137" s="157">
        <f>Master!AO142</f>
        <v>0</v>
      </c>
      <c r="B137" s="157">
        <f>Master!AN142</f>
        <v>0</v>
      </c>
      <c r="C137" s="157">
        <f>Master!L138</f>
        <v>0</v>
      </c>
      <c r="D137" s="157" t="str">
        <f t="shared" si="8"/>
        <v>OK</v>
      </c>
      <c r="E137" s="157" t="str">
        <f t="shared" si="9"/>
        <v>OK</v>
      </c>
      <c r="I137" s="157">
        <f>Master!B137</f>
        <v>0</v>
      </c>
      <c r="J137" s="157" t="str">
        <f t="shared" si="10"/>
        <v>Missing</v>
      </c>
      <c r="K137" s="157">
        <f t="shared" si="11"/>
        <v>0</v>
      </c>
    </row>
    <row r="138" spans="1:11">
      <c r="A138" s="157">
        <f>Master!AO143</f>
        <v>0</v>
      </c>
      <c r="B138" s="157">
        <f>Master!AN143</f>
        <v>0</v>
      </c>
      <c r="C138" s="157">
        <f>Master!L139</f>
        <v>0</v>
      </c>
      <c r="D138" s="157" t="str">
        <f t="shared" si="8"/>
        <v>OK</v>
      </c>
      <c r="E138" s="157" t="str">
        <f t="shared" si="9"/>
        <v>OK</v>
      </c>
      <c r="I138" s="157">
        <f>Master!B138</f>
        <v>0</v>
      </c>
      <c r="J138" s="157" t="str">
        <f t="shared" si="10"/>
        <v>Missing</v>
      </c>
      <c r="K138" s="157">
        <f t="shared" si="11"/>
        <v>0</v>
      </c>
    </row>
    <row r="139" spans="1:11">
      <c r="A139" s="157">
        <f>Master!AO144</f>
        <v>0</v>
      </c>
      <c r="B139" s="157">
        <f>Master!AN144</f>
        <v>0</v>
      </c>
      <c r="C139" s="157">
        <f>Master!L140</f>
        <v>0</v>
      </c>
      <c r="D139" s="157" t="str">
        <f t="shared" si="8"/>
        <v>OK</v>
      </c>
      <c r="E139" s="157" t="str">
        <f t="shared" si="9"/>
        <v>OK</v>
      </c>
      <c r="I139" s="157">
        <f>Master!B139</f>
        <v>0</v>
      </c>
      <c r="J139" s="157" t="str">
        <f t="shared" si="10"/>
        <v>Missing</v>
      </c>
      <c r="K139" s="157">
        <f t="shared" si="11"/>
        <v>0</v>
      </c>
    </row>
    <row r="140" spans="1:11">
      <c r="A140" s="157">
        <f>Master!AO145</f>
        <v>0</v>
      </c>
      <c r="B140" s="157">
        <f>Master!AN145</f>
        <v>0</v>
      </c>
      <c r="C140" s="157">
        <f>Master!L141</f>
        <v>0</v>
      </c>
      <c r="D140" s="157" t="str">
        <f t="shared" si="8"/>
        <v>OK</v>
      </c>
      <c r="E140" s="157" t="str">
        <f t="shared" si="9"/>
        <v>OK</v>
      </c>
      <c r="I140" s="157">
        <f>Master!B140</f>
        <v>0</v>
      </c>
      <c r="J140" s="157" t="str">
        <f t="shared" si="10"/>
        <v>Missing</v>
      </c>
      <c r="K140" s="157">
        <f t="shared" si="11"/>
        <v>0</v>
      </c>
    </row>
    <row r="141" spans="1:11">
      <c r="A141" s="157">
        <f>Master!AO146</f>
        <v>0</v>
      </c>
      <c r="B141" s="157">
        <f>Master!AN146</f>
        <v>0</v>
      </c>
      <c r="C141" s="157">
        <f>Master!L142</f>
        <v>0</v>
      </c>
      <c r="D141" s="157" t="str">
        <f t="shared" si="8"/>
        <v>OK</v>
      </c>
      <c r="E141" s="157" t="str">
        <f t="shared" si="9"/>
        <v>OK</v>
      </c>
      <c r="I141" s="157">
        <f>Master!B141</f>
        <v>0</v>
      </c>
      <c r="J141" s="157" t="str">
        <f t="shared" si="10"/>
        <v>Missing</v>
      </c>
      <c r="K141" s="157">
        <f t="shared" si="11"/>
        <v>0</v>
      </c>
    </row>
    <row r="142" spans="1:11">
      <c r="A142" s="157">
        <f>Master!AO147</f>
        <v>0</v>
      </c>
      <c r="B142" s="157">
        <f>Master!AN147</f>
        <v>0</v>
      </c>
      <c r="C142" s="157">
        <f>Master!L143</f>
        <v>0</v>
      </c>
      <c r="D142" s="157" t="str">
        <f t="shared" si="8"/>
        <v>OK</v>
      </c>
      <c r="E142" s="157" t="str">
        <f t="shared" si="9"/>
        <v>OK</v>
      </c>
      <c r="I142" s="157">
        <f>Master!B142</f>
        <v>0</v>
      </c>
      <c r="J142" s="157" t="str">
        <f t="shared" si="10"/>
        <v>Missing</v>
      </c>
      <c r="K142" s="157">
        <f t="shared" si="11"/>
        <v>0</v>
      </c>
    </row>
    <row r="143" spans="1:11">
      <c r="A143" s="157">
        <f>Master!AO148</f>
        <v>0</v>
      </c>
      <c r="B143" s="157">
        <f>Master!AN148</f>
        <v>0</v>
      </c>
      <c r="C143" s="157">
        <f>Master!L144</f>
        <v>0</v>
      </c>
      <c r="D143" s="157" t="str">
        <f t="shared" si="8"/>
        <v>OK</v>
      </c>
      <c r="E143" s="157" t="str">
        <f t="shared" si="9"/>
        <v>OK</v>
      </c>
      <c r="I143" s="157">
        <f>Master!B143</f>
        <v>0</v>
      </c>
      <c r="J143" s="157" t="str">
        <f t="shared" si="10"/>
        <v>Missing</v>
      </c>
      <c r="K143" s="157">
        <f t="shared" si="11"/>
        <v>0</v>
      </c>
    </row>
    <row r="144" spans="1:11">
      <c r="A144" s="157">
        <f>Master!AO149</f>
        <v>0</v>
      </c>
      <c r="B144" s="157">
        <f>Master!AN149</f>
        <v>0</v>
      </c>
      <c r="C144" s="157">
        <f>Master!L145</f>
        <v>0</v>
      </c>
      <c r="D144" s="157" t="str">
        <f t="shared" si="8"/>
        <v>OK</v>
      </c>
      <c r="E144" s="157" t="str">
        <f t="shared" si="9"/>
        <v>OK</v>
      </c>
      <c r="I144" s="157">
        <f>Master!B144</f>
        <v>0</v>
      </c>
      <c r="J144" s="157" t="str">
        <f t="shared" si="10"/>
        <v>Missing</v>
      </c>
      <c r="K144" s="157">
        <f t="shared" si="11"/>
        <v>0</v>
      </c>
    </row>
    <row r="145" spans="1:11">
      <c r="A145" s="157">
        <f>Master!AO150</f>
        <v>0</v>
      </c>
      <c r="B145" s="157">
        <f>Master!AN150</f>
        <v>0</v>
      </c>
      <c r="C145" s="157">
        <f>Master!L146</f>
        <v>0</v>
      </c>
      <c r="D145" s="157" t="str">
        <f t="shared" si="8"/>
        <v>OK</v>
      </c>
      <c r="E145" s="157" t="str">
        <f t="shared" si="9"/>
        <v>OK</v>
      </c>
      <c r="I145" s="157">
        <f>Master!B145</f>
        <v>0</v>
      </c>
      <c r="J145" s="157" t="str">
        <f t="shared" si="10"/>
        <v>Missing</v>
      </c>
      <c r="K145" s="157">
        <f t="shared" si="11"/>
        <v>0</v>
      </c>
    </row>
    <row r="146" spans="1:11">
      <c r="A146" s="157">
        <f>Master!AO151</f>
        <v>0</v>
      </c>
      <c r="B146" s="157">
        <f>Master!AN151</f>
        <v>0</v>
      </c>
      <c r="C146" s="157">
        <f>Master!L147</f>
        <v>0</v>
      </c>
      <c r="D146" s="157" t="str">
        <f t="shared" si="8"/>
        <v>OK</v>
      </c>
      <c r="E146" s="157" t="str">
        <f t="shared" si="9"/>
        <v>OK</v>
      </c>
      <c r="I146" s="157">
        <f>Master!B146</f>
        <v>0</v>
      </c>
      <c r="J146" s="157" t="str">
        <f t="shared" si="10"/>
        <v>Missing</v>
      </c>
      <c r="K146" s="157">
        <f t="shared" si="11"/>
        <v>0</v>
      </c>
    </row>
    <row r="147" spans="1:11">
      <c r="A147" s="157">
        <f>Master!AO152</f>
        <v>0</v>
      </c>
      <c r="B147" s="157">
        <f>Master!AN152</f>
        <v>0</v>
      </c>
      <c r="C147" s="157">
        <f>Master!L148</f>
        <v>0</v>
      </c>
      <c r="D147" s="157" t="str">
        <f t="shared" si="8"/>
        <v>OK</v>
      </c>
      <c r="E147" s="157" t="str">
        <f t="shared" si="9"/>
        <v>OK</v>
      </c>
      <c r="I147" s="157">
        <f>Master!B147</f>
        <v>0</v>
      </c>
      <c r="J147" s="157" t="str">
        <f t="shared" si="10"/>
        <v>Missing</v>
      </c>
      <c r="K147" s="157">
        <f t="shared" si="11"/>
        <v>0</v>
      </c>
    </row>
    <row r="148" spans="1:11">
      <c r="A148" s="157">
        <f>Master!AO153</f>
        <v>0</v>
      </c>
      <c r="B148" s="157">
        <f>Master!AN153</f>
        <v>0</v>
      </c>
      <c r="C148" s="157">
        <f>Master!L149</f>
        <v>0</v>
      </c>
      <c r="D148" s="157" t="str">
        <f t="shared" si="8"/>
        <v>OK</v>
      </c>
      <c r="E148" s="157" t="str">
        <f t="shared" si="9"/>
        <v>OK</v>
      </c>
      <c r="I148" s="157">
        <f>Master!B148</f>
        <v>0</v>
      </c>
      <c r="J148" s="157" t="str">
        <f t="shared" si="10"/>
        <v>Missing</v>
      </c>
      <c r="K148" s="157">
        <f t="shared" si="11"/>
        <v>0</v>
      </c>
    </row>
    <row r="149" spans="1:11">
      <c r="A149" s="157">
        <f>Master!AO154</f>
        <v>0</v>
      </c>
      <c r="B149" s="157">
        <f>Master!AN154</f>
        <v>0</v>
      </c>
      <c r="C149" s="157">
        <f>Master!L150</f>
        <v>0</v>
      </c>
      <c r="D149" s="157" t="str">
        <f t="shared" si="8"/>
        <v>OK</v>
      </c>
      <c r="E149" s="157" t="str">
        <f t="shared" si="9"/>
        <v>OK</v>
      </c>
      <c r="I149" s="157">
        <f>Master!B149</f>
        <v>0</v>
      </c>
      <c r="J149" s="157" t="str">
        <f t="shared" si="10"/>
        <v>Missing</v>
      </c>
      <c r="K149" s="157">
        <f t="shared" si="11"/>
        <v>0</v>
      </c>
    </row>
    <row r="150" spans="1:11">
      <c r="A150" s="157">
        <f>Master!AO155</f>
        <v>0</v>
      </c>
      <c r="B150" s="157">
        <f>Master!AN155</f>
        <v>0</v>
      </c>
      <c r="C150" s="157">
        <f>Master!L151</f>
        <v>0</v>
      </c>
      <c r="D150" s="157" t="str">
        <f t="shared" si="8"/>
        <v>OK</v>
      </c>
      <c r="E150" s="157" t="str">
        <f t="shared" si="9"/>
        <v>OK</v>
      </c>
      <c r="I150" s="157">
        <f>Master!B150</f>
        <v>0</v>
      </c>
      <c r="J150" s="157" t="str">
        <f t="shared" si="10"/>
        <v>Missing</v>
      </c>
      <c r="K150" s="157">
        <f t="shared" si="11"/>
        <v>0</v>
      </c>
    </row>
    <row r="151" spans="1:11">
      <c r="A151" s="157">
        <f>Master!AO156</f>
        <v>0</v>
      </c>
      <c r="B151" s="157">
        <f>Master!AN156</f>
        <v>0</v>
      </c>
      <c r="C151" s="157">
        <f>Master!L152</f>
        <v>0</v>
      </c>
      <c r="D151" s="157" t="str">
        <f t="shared" si="8"/>
        <v>OK</v>
      </c>
      <c r="E151" s="157" t="str">
        <f t="shared" si="9"/>
        <v>OK</v>
      </c>
      <c r="I151" s="157">
        <f>Master!B151</f>
        <v>0</v>
      </c>
      <c r="J151" s="157" t="str">
        <f t="shared" si="10"/>
        <v>Missing</v>
      </c>
      <c r="K151" s="157">
        <f t="shared" si="11"/>
        <v>0</v>
      </c>
    </row>
    <row r="152" spans="1:11">
      <c r="A152" s="157">
        <f>Master!AO157</f>
        <v>0</v>
      </c>
      <c r="B152" s="157">
        <f>Master!AN157</f>
        <v>0</v>
      </c>
      <c r="C152" s="157">
        <f>Master!L153</f>
        <v>0</v>
      </c>
      <c r="D152" s="157" t="str">
        <f t="shared" si="8"/>
        <v>OK</v>
      </c>
      <c r="E152" s="157" t="str">
        <f t="shared" si="9"/>
        <v>OK</v>
      </c>
      <c r="I152" s="157">
        <f>Master!B152</f>
        <v>0</v>
      </c>
      <c r="J152" s="157" t="str">
        <f t="shared" si="10"/>
        <v>Missing</v>
      </c>
      <c r="K152" s="157">
        <f t="shared" si="11"/>
        <v>0</v>
      </c>
    </row>
    <row r="153" spans="1:11">
      <c r="A153" s="157">
        <f>Master!AO158</f>
        <v>0</v>
      </c>
      <c r="B153" s="157">
        <f>Master!AN158</f>
        <v>0</v>
      </c>
      <c r="C153" s="157">
        <f>Master!L154</f>
        <v>0</v>
      </c>
      <c r="D153" s="157" t="str">
        <f t="shared" si="8"/>
        <v>OK</v>
      </c>
      <c r="E153" s="157" t="str">
        <f t="shared" si="9"/>
        <v>OK</v>
      </c>
      <c r="I153" s="157">
        <f>Master!B153</f>
        <v>0</v>
      </c>
      <c r="J153" s="157" t="str">
        <f t="shared" si="10"/>
        <v>Missing</v>
      </c>
      <c r="K153" s="157">
        <f t="shared" si="11"/>
        <v>0</v>
      </c>
    </row>
    <row r="154" spans="1:11">
      <c r="A154" s="157">
        <f>Master!AO159</f>
        <v>0</v>
      </c>
      <c r="B154" s="157">
        <f>Master!AN159</f>
        <v>0</v>
      </c>
      <c r="C154" s="157">
        <f>Master!L155</f>
        <v>0</v>
      </c>
      <c r="D154" s="157" t="str">
        <f t="shared" si="8"/>
        <v>OK</v>
      </c>
      <c r="E154" s="157" t="str">
        <f t="shared" si="9"/>
        <v>OK</v>
      </c>
      <c r="I154" s="157">
        <f>Master!B154</f>
        <v>0</v>
      </c>
      <c r="J154" s="157" t="str">
        <f t="shared" si="10"/>
        <v>Missing</v>
      </c>
      <c r="K154" s="157">
        <f t="shared" si="11"/>
        <v>0</v>
      </c>
    </row>
    <row r="155" spans="1:11">
      <c r="A155" s="157">
        <f>Master!AO160</f>
        <v>0</v>
      </c>
      <c r="B155" s="157">
        <f>Master!AN160</f>
        <v>0</v>
      </c>
      <c r="C155" s="157">
        <f>Master!L156</f>
        <v>0</v>
      </c>
      <c r="D155" s="157" t="str">
        <f t="shared" si="8"/>
        <v>OK</v>
      </c>
      <c r="E155" s="157" t="str">
        <f t="shared" si="9"/>
        <v>OK</v>
      </c>
      <c r="I155" s="157">
        <f>Master!B155</f>
        <v>0</v>
      </c>
      <c r="J155" s="157" t="str">
        <f t="shared" si="10"/>
        <v>Missing</v>
      </c>
      <c r="K155" s="157">
        <f t="shared" si="11"/>
        <v>0</v>
      </c>
    </row>
    <row r="156" spans="1:11">
      <c r="A156" s="157">
        <f>Master!AO161</f>
        <v>0</v>
      </c>
      <c r="B156" s="157">
        <f>Master!AN161</f>
        <v>0</v>
      </c>
      <c r="C156" s="157">
        <f>Master!L157</f>
        <v>0</v>
      </c>
      <c r="D156" s="157" t="str">
        <f t="shared" si="8"/>
        <v>OK</v>
      </c>
      <c r="E156" s="157" t="str">
        <f t="shared" si="9"/>
        <v>OK</v>
      </c>
      <c r="I156" s="157">
        <f>Master!B156</f>
        <v>0</v>
      </c>
      <c r="J156" s="157" t="str">
        <f t="shared" si="10"/>
        <v>Missing</v>
      </c>
      <c r="K156" s="157">
        <f t="shared" si="11"/>
        <v>0</v>
      </c>
    </row>
    <row r="157" spans="1:11">
      <c r="A157" s="157">
        <f>Master!AO162</f>
        <v>0</v>
      </c>
      <c r="B157" s="157">
        <f>Master!AN162</f>
        <v>0</v>
      </c>
      <c r="C157" s="157">
        <f>Master!L158</f>
        <v>0</v>
      </c>
      <c r="D157" s="157" t="str">
        <f t="shared" si="8"/>
        <v>OK</v>
      </c>
      <c r="E157" s="157" t="str">
        <f t="shared" si="9"/>
        <v>OK</v>
      </c>
      <c r="I157" s="157">
        <f>Master!B157</f>
        <v>0</v>
      </c>
      <c r="J157" s="157" t="str">
        <f t="shared" si="10"/>
        <v>Missing</v>
      </c>
      <c r="K157" s="157">
        <f t="shared" si="11"/>
        <v>0</v>
      </c>
    </row>
    <row r="158" spans="1:11">
      <c r="A158" s="157">
        <f>Master!AO163</f>
        <v>0</v>
      </c>
      <c r="B158" s="157">
        <f>Master!AN163</f>
        <v>0</v>
      </c>
      <c r="C158" s="157">
        <f>Master!L159</f>
        <v>0</v>
      </c>
      <c r="D158" s="157" t="str">
        <f t="shared" si="8"/>
        <v>OK</v>
      </c>
      <c r="E158" s="157" t="str">
        <f t="shared" si="9"/>
        <v>OK</v>
      </c>
      <c r="I158" s="157">
        <f>Master!B158</f>
        <v>0</v>
      </c>
      <c r="J158" s="157" t="str">
        <f t="shared" si="10"/>
        <v>Missing</v>
      </c>
      <c r="K158" s="157">
        <f t="shared" si="11"/>
        <v>0</v>
      </c>
    </row>
    <row r="159" spans="1:11">
      <c r="A159" s="157">
        <f>Master!AO164</f>
        <v>0</v>
      </c>
      <c r="B159" s="157">
        <f>Master!AN164</f>
        <v>0</v>
      </c>
      <c r="C159" s="157">
        <f>Master!L160</f>
        <v>0</v>
      </c>
      <c r="D159" s="157" t="str">
        <f t="shared" si="8"/>
        <v>OK</v>
      </c>
      <c r="E159" s="157" t="str">
        <f t="shared" si="9"/>
        <v>OK</v>
      </c>
      <c r="I159" s="157">
        <f>Master!B159</f>
        <v>0</v>
      </c>
      <c r="J159" s="157" t="str">
        <f t="shared" si="10"/>
        <v>Missing</v>
      </c>
      <c r="K159" s="157">
        <f t="shared" si="11"/>
        <v>0</v>
      </c>
    </row>
    <row r="160" spans="1:11">
      <c r="A160" s="157">
        <f>Master!AO165</f>
        <v>0</v>
      </c>
      <c r="B160" s="157">
        <f>Master!AN165</f>
        <v>0</v>
      </c>
      <c r="C160" s="157">
        <f>Master!L161</f>
        <v>0</v>
      </c>
      <c r="D160" s="157" t="str">
        <f t="shared" si="8"/>
        <v>OK</v>
      </c>
      <c r="E160" s="157" t="str">
        <f t="shared" si="9"/>
        <v>OK</v>
      </c>
      <c r="I160" s="157">
        <f>Master!B160</f>
        <v>0</v>
      </c>
      <c r="J160" s="157" t="str">
        <f t="shared" si="10"/>
        <v>Missing</v>
      </c>
      <c r="K160" s="157">
        <f t="shared" si="11"/>
        <v>0</v>
      </c>
    </row>
    <row r="161" spans="1:11">
      <c r="A161" s="157">
        <f>Master!AO166</f>
        <v>0</v>
      </c>
      <c r="B161" s="157">
        <f>Master!AN166</f>
        <v>0</v>
      </c>
      <c r="C161" s="157">
        <f>Master!L162</f>
        <v>0</v>
      </c>
      <c r="D161" s="157" t="str">
        <f t="shared" si="8"/>
        <v>OK</v>
      </c>
      <c r="E161" s="157" t="str">
        <f t="shared" si="9"/>
        <v>OK</v>
      </c>
      <c r="I161" s="157">
        <f>Master!B161</f>
        <v>0</v>
      </c>
      <c r="J161" s="157" t="str">
        <f t="shared" si="10"/>
        <v>Missing</v>
      </c>
      <c r="K161" s="157">
        <f t="shared" si="11"/>
        <v>0</v>
      </c>
    </row>
    <row r="162" spans="1:11">
      <c r="A162" s="157">
        <f>Master!AO167</f>
        <v>0</v>
      </c>
      <c r="B162" s="157">
        <f>Master!AN167</f>
        <v>0</v>
      </c>
      <c r="C162" s="157">
        <f>Master!L163</f>
        <v>0</v>
      </c>
      <c r="D162" s="157" t="str">
        <f t="shared" si="8"/>
        <v>OK</v>
      </c>
      <c r="E162" s="157" t="str">
        <f t="shared" si="9"/>
        <v>OK</v>
      </c>
      <c r="I162" s="157">
        <f>Master!B162</f>
        <v>0</v>
      </c>
      <c r="J162" s="157" t="str">
        <f t="shared" si="10"/>
        <v>Missing</v>
      </c>
      <c r="K162" s="157">
        <f t="shared" si="11"/>
        <v>0</v>
      </c>
    </row>
    <row r="163" spans="1:11">
      <c r="A163" s="157">
        <f>Master!AO168</f>
        <v>0</v>
      </c>
      <c r="B163" s="157">
        <f>Master!AN168</f>
        <v>0</v>
      </c>
      <c r="C163" s="157">
        <f>Master!L164</f>
        <v>0</v>
      </c>
      <c r="D163" s="157" t="str">
        <f t="shared" si="8"/>
        <v>OK</v>
      </c>
      <c r="E163" s="157" t="str">
        <f t="shared" si="9"/>
        <v>OK</v>
      </c>
      <c r="I163" s="157">
        <f>Master!B163</f>
        <v>0</v>
      </c>
      <c r="J163" s="157" t="str">
        <f t="shared" si="10"/>
        <v>Missing</v>
      </c>
      <c r="K163" s="157">
        <f t="shared" si="11"/>
        <v>0</v>
      </c>
    </row>
    <row r="164" spans="1:11">
      <c r="A164" s="157">
        <f>Master!AO169</f>
        <v>0</v>
      </c>
      <c r="B164" s="157">
        <f>Master!AN169</f>
        <v>0</v>
      </c>
      <c r="C164" s="157">
        <f>Master!L165</f>
        <v>0</v>
      </c>
      <c r="D164" s="157" t="str">
        <f t="shared" si="8"/>
        <v>OK</v>
      </c>
      <c r="E164" s="157" t="str">
        <f t="shared" si="9"/>
        <v>OK</v>
      </c>
      <c r="I164" s="157">
        <f>Master!B164</f>
        <v>0</v>
      </c>
      <c r="J164" s="157" t="str">
        <f t="shared" si="10"/>
        <v>Missing</v>
      </c>
      <c r="K164" s="157">
        <f t="shared" si="11"/>
        <v>0</v>
      </c>
    </row>
    <row r="165" spans="1:11">
      <c r="A165" s="157">
        <f>Master!AO170</f>
        <v>0</v>
      </c>
      <c r="B165" s="157">
        <f>Master!AN170</f>
        <v>0</v>
      </c>
      <c r="C165" s="157">
        <f>Master!L166</f>
        <v>0</v>
      </c>
      <c r="D165" s="157" t="str">
        <f t="shared" si="8"/>
        <v>OK</v>
      </c>
      <c r="E165" s="157" t="str">
        <f t="shared" si="9"/>
        <v>OK</v>
      </c>
      <c r="I165" s="157">
        <f>Master!B165</f>
        <v>0</v>
      </c>
      <c r="J165" s="157" t="str">
        <f t="shared" si="10"/>
        <v>Missing</v>
      </c>
      <c r="K165" s="157">
        <f t="shared" si="11"/>
        <v>0</v>
      </c>
    </row>
    <row r="166" spans="1:11">
      <c r="A166" s="157">
        <f>Master!AO171</f>
        <v>0</v>
      </c>
      <c r="B166" s="157">
        <f>Master!AN171</f>
        <v>0</v>
      </c>
      <c r="C166" s="157">
        <f>Master!L167</f>
        <v>0</v>
      </c>
      <c r="D166" s="157" t="str">
        <f t="shared" si="8"/>
        <v>OK</v>
      </c>
      <c r="E166" s="157" t="str">
        <f t="shared" si="9"/>
        <v>OK</v>
      </c>
      <c r="I166" s="157">
        <f>Master!B166</f>
        <v>0</v>
      </c>
      <c r="J166" s="157" t="str">
        <f t="shared" si="10"/>
        <v>Missing</v>
      </c>
      <c r="K166" s="157">
        <f t="shared" si="11"/>
        <v>0</v>
      </c>
    </row>
    <row r="167" spans="1:11">
      <c r="A167" s="157">
        <f>Master!AO172</f>
        <v>0</v>
      </c>
      <c r="B167" s="157">
        <f>Master!AN172</f>
        <v>0</v>
      </c>
      <c r="C167" s="157">
        <f>Master!L168</f>
        <v>0</v>
      </c>
      <c r="D167" s="157" t="str">
        <f t="shared" si="8"/>
        <v>OK</v>
      </c>
      <c r="E167" s="157" t="str">
        <f t="shared" si="9"/>
        <v>OK</v>
      </c>
      <c r="I167" s="157">
        <f>Master!B167</f>
        <v>0</v>
      </c>
      <c r="J167" s="157" t="str">
        <f t="shared" si="10"/>
        <v>Missing</v>
      </c>
      <c r="K167" s="157">
        <f t="shared" si="11"/>
        <v>0</v>
      </c>
    </row>
    <row r="168" spans="1:11">
      <c r="A168" s="157">
        <f>Master!AO173</f>
        <v>0</v>
      </c>
      <c r="B168" s="157">
        <f>Master!AN173</f>
        <v>0</v>
      </c>
      <c r="C168" s="157">
        <f>Master!L169</f>
        <v>0</v>
      </c>
      <c r="D168" s="157" t="str">
        <f t="shared" si="8"/>
        <v>OK</v>
      </c>
      <c r="E168" s="157" t="str">
        <f t="shared" si="9"/>
        <v>OK</v>
      </c>
      <c r="I168" s="157">
        <f>Master!B168</f>
        <v>0</v>
      </c>
      <c r="J168" s="157" t="str">
        <f t="shared" si="10"/>
        <v>Missing</v>
      </c>
      <c r="K168" s="157">
        <f t="shared" si="11"/>
        <v>0</v>
      </c>
    </row>
    <row r="169" spans="1:11">
      <c r="A169" s="157">
        <f>Master!AO174</f>
        <v>0</v>
      </c>
      <c r="B169" s="157">
        <f>Master!AN174</f>
        <v>0</v>
      </c>
      <c r="C169" s="157">
        <f>Master!L170</f>
        <v>0</v>
      </c>
      <c r="D169" s="157" t="str">
        <f t="shared" si="8"/>
        <v>OK</v>
      </c>
      <c r="E169" s="157" t="str">
        <f t="shared" si="9"/>
        <v>OK</v>
      </c>
      <c r="I169" s="157">
        <f>Master!B169</f>
        <v>0</v>
      </c>
      <c r="J169" s="157" t="str">
        <f t="shared" si="10"/>
        <v>Missing</v>
      </c>
      <c r="K169" s="157">
        <f t="shared" si="11"/>
        <v>0</v>
      </c>
    </row>
    <row r="170" spans="1:11">
      <c r="A170" s="157">
        <f>Master!AO175</f>
        <v>0</v>
      </c>
      <c r="B170" s="157">
        <f>Master!AN175</f>
        <v>0</v>
      </c>
      <c r="C170" s="157">
        <f>Master!L171</f>
        <v>0</v>
      </c>
      <c r="D170" s="157" t="str">
        <f t="shared" si="8"/>
        <v>OK</v>
      </c>
      <c r="E170" s="157" t="str">
        <f t="shared" si="9"/>
        <v>OK</v>
      </c>
      <c r="I170" s="157">
        <f>Master!B170</f>
        <v>0</v>
      </c>
      <c r="J170" s="157" t="str">
        <f t="shared" si="10"/>
        <v>Missing</v>
      </c>
      <c r="K170" s="157">
        <f t="shared" si="11"/>
        <v>0</v>
      </c>
    </row>
    <row r="171" spans="1:11">
      <c r="A171" s="157">
        <f>Master!AO176</f>
        <v>0</v>
      </c>
      <c r="B171" s="157">
        <f>Master!AN176</f>
        <v>0</v>
      </c>
      <c r="C171" s="157">
        <f>Master!L172</f>
        <v>0</v>
      </c>
      <c r="D171" s="157" t="str">
        <f t="shared" si="8"/>
        <v>OK</v>
      </c>
      <c r="E171" s="157" t="str">
        <f t="shared" si="9"/>
        <v>OK</v>
      </c>
      <c r="I171" s="157">
        <f>Master!B171</f>
        <v>0</v>
      </c>
      <c r="J171" s="157" t="str">
        <f t="shared" si="10"/>
        <v>Missing</v>
      </c>
      <c r="K171" s="157">
        <f t="shared" si="11"/>
        <v>0</v>
      </c>
    </row>
    <row r="172" spans="1:11">
      <c r="A172" s="157">
        <f>Master!AO177</f>
        <v>0</v>
      </c>
      <c r="B172" s="157">
        <f>Master!AN177</f>
        <v>0</v>
      </c>
      <c r="C172" s="157">
        <f>Master!L173</f>
        <v>0</v>
      </c>
      <c r="D172" s="157" t="str">
        <f t="shared" si="8"/>
        <v>OK</v>
      </c>
      <c r="E172" s="157" t="str">
        <f t="shared" si="9"/>
        <v>OK</v>
      </c>
      <c r="I172" s="157">
        <f>Master!B172</f>
        <v>0</v>
      </c>
      <c r="J172" s="157" t="str">
        <f t="shared" si="10"/>
        <v>Missing</v>
      </c>
      <c r="K172" s="157">
        <f t="shared" si="11"/>
        <v>0</v>
      </c>
    </row>
    <row r="173" spans="1:11">
      <c r="A173" s="157">
        <f>Master!AO178</f>
        <v>0</v>
      </c>
      <c r="B173" s="157">
        <f>Master!AN178</f>
        <v>0</v>
      </c>
      <c r="C173" s="157">
        <f>Master!L174</f>
        <v>0</v>
      </c>
      <c r="D173" s="157" t="str">
        <f t="shared" si="8"/>
        <v>OK</v>
      </c>
      <c r="E173" s="157" t="str">
        <f t="shared" si="9"/>
        <v>OK</v>
      </c>
      <c r="I173" s="157">
        <f>Master!B173</f>
        <v>0</v>
      </c>
      <c r="J173" s="157" t="str">
        <f t="shared" si="10"/>
        <v>Missing</v>
      </c>
      <c r="K173" s="157">
        <f t="shared" si="11"/>
        <v>0</v>
      </c>
    </row>
    <row r="174" spans="1:11">
      <c r="A174" s="157">
        <f>Master!AO179</f>
        <v>0</v>
      </c>
      <c r="B174" s="157">
        <f>Master!AN179</f>
        <v>0</v>
      </c>
      <c r="C174" s="157">
        <f>Master!L175</f>
        <v>0</v>
      </c>
      <c r="D174" s="157" t="str">
        <f t="shared" si="8"/>
        <v>OK</v>
      </c>
      <c r="E174" s="157" t="str">
        <f t="shared" si="9"/>
        <v>OK</v>
      </c>
      <c r="I174" s="157">
        <f>Master!B174</f>
        <v>0</v>
      </c>
      <c r="J174" s="157" t="str">
        <f t="shared" si="10"/>
        <v>Missing</v>
      </c>
      <c r="K174" s="157">
        <f t="shared" si="11"/>
        <v>0</v>
      </c>
    </row>
    <row r="175" spans="1:11">
      <c r="A175" s="157">
        <f>Master!AO180</f>
        <v>0</v>
      </c>
      <c r="B175" s="157">
        <f>Master!AN180</f>
        <v>0</v>
      </c>
      <c r="C175" s="157">
        <f>Master!L176</f>
        <v>0</v>
      </c>
      <c r="D175" s="157" t="str">
        <f t="shared" si="8"/>
        <v>OK</v>
      </c>
      <c r="E175" s="157" t="str">
        <f t="shared" si="9"/>
        <v>OK</v>
      </c>
      <c r="I175" s="157">
        <f>Master!B175</f>
        <v>0</v>
      </c>
      <c r="J175" s="157" t="str">
        <f t="shared" si="10"/>
        <v>Missing</v>
      </c>
      <c r="K175" s="157">
        <f t="shared" si="11"/>
        <v>0</v>
      </c>
    </row>
    <row r="176" spans="1:11">
      <c r="A176" s="157">
        <f>Master!AO181</f>
        <v>0</v>
      </c>
      <c r="B176" s="157">
        <f>Master!AN181</f>
        <v>0</v>
      </c>
      <c r="C176" s="157">
        <f>Master!L177</f>
        <v>0</v>
      </c>
      <c r="D176" s="157" t="str">
        <f t="shared" si="8"/>
        <v>OK</v>
      </c>
      <c r="E176" s="157" t="str">
        <f t="shared" si="9"/>
        <v>OK</v>
      </c>
      <c r="I176" s="157">
        <f>Master!B176</f>
        <v>0</v>
      </c>
      <c r="J176" s="157" t="str">
        <f t="shared" si="10"/>
        <v>Missing</v>
      </c>
      <c r="K176" s="157">
        <f t="shared" si="11"/>
        <v>0</v>
      </c>
    </row>
    <row r="177" spans="1:11">
      <c r="A177" s="157">
        <f>Master!AO182</f>
        <v>0</v>
      </c>
      <c r="B177" s="157">
        <f>Master!AN182</f>
        <v>0</v>
      </c>
      <c r="C177" s="157">
        <f>Master!L178</f>
        <v>0</v>
      </c>
      <c r="D177" s="157" t="str">
        <f t="shared" si="8"/>
        <v>OK</v>
      </c>
      <c r="E177" s="157" t="str">
        <f t="shared" si="9"/>
        <v>OK</v>
      </c>
      <c r="I177" s="157">
        <f>Master!B177</f>
        <v>0</v>
      </c>
      <c r="J177" s="157" t="str">
        <f t="shared" si="10"/>
        <v>Missing</v>
      </c>
      <c r="K177" s="157">
        <f t="shared" si="11"/>
        <v>0</v>
      </c>
    </row>
    <row r="178" spans="1:11">
      <c r="A178" s="157">
        <f>Master!AO183</f>
        <v>0</v>
      </c>
      <c r="B178" s="157">
        <f>Master!AN183</f>
        <v>0</v>
      </c>
      <c r="C178" s="157">
        <f>Master!L179</f>
        <v>0</v>
      </c>
      <c r="D178" s="157" t="str">
        <f t="shared" si="8"/>
        <v>OK</v>
      </c>
      <c r="E178" s="157" t="str">
        <f t="shared" si="9"/>
        <v>OK</v>
      </c>
      <c r="I178" s="157">
        <f>Master!B178</f>
        <v>0</v>
      </c>
      <c r="J178" s="157" t="str">
        <f t="shared" si="10"/>
        <v>Missing</v>
      </c>
      <c r="K178" s="157">
        <f t="shared" si="11"/>
        <v>0</v>
      </c>
    </row>
    <row r="179" spans="1:11">
      <c r="A179" s="157">
        <f>Master!AO184</f>
        <v>0</v>
      </c>
      <c r="B179" s="157">
        <f>Master!AN184</f>
        <v>0</v>
      </c>
      <c r="C179" s="157">
        <f>Master!L180</f>
        <v>0</v>
      </c>
      <c r="D179" s="157" t="str">
        <f t="shared" si="8"/>
        <v>OK</v>
      </c>
      <c r="E179" s="157" t="str">
        <f t="shared" si="9"/>
        <v>OK</v>
      </c>
      <c r="I179" s="157">
        <f>Master!B179</f>
        <v>0</v>
      </c>
      <c r="J179" s="157" t="str">
        <f t="shared" si="10"/>
        <v>Missing</v>
      </c>
      <c r="K179" s="157">
        <f t="shared" si="11"/>
        <v>0</v>
      </c>
    </row>
    <row r="180" spans="1:11">
      <c r="A180" s="157">
        <f>Master!AO185</f>
        <v>0</v>
      </c>
      <c r="B180" s="157">
        <f>Master!AN185</f>
        <v>0</v>
      </c>
      <c r="C180" s="157">
        <f>Master!L181</f>
        <v>0</v>
      </c>
      <c r="D180" s="157" t="str">
        <f t="shared" si="8"/>
        <v>OK</v>
      </c>
      <c r="E180" s="157" t="str">
        <f t="shared" si="9"/>
        <v>OK</v>
      </c>
      <c r="I180" s="157">
        <f>Master!B180</f>
        <v>0</v>
      </c>
      <c r="J180" s="157" t="str">
        <f t="shared" si="10"/>
        <v>Missing</v>
      </c>
      <c r="K180" s="157">
        <f t="shared" si="11"/>
        <v>0</v>
      </c>
    </row>
    <row r="181" spans="1:11">
      <c r="A181" s="157">
        <f>Master!AO186</f>
        <v>0</v>
      </c>
      <c r="B181" s="157">
        <f>Master!AN186</f>
        <v>0</v>
      </c>
      <c r="C181" s="157">
        <f>Master!L182</f>
        <v>0</v>
      </c>
      <c r="D181" s="157" t="str">
        <f t="shared" si="8"/>
        <v>OK</v>
      </c>
      <c r="E181" s="157" t="str">
        <f t="shared" si="9"/>
        <v>OK</v>
      </c>
      <c r="I181" s="157">
        <f>Master!B181</f>
        <v>0</v>
      </c>
      <c r="J181" s="157" t="str">
        <f t="shared" si="10"/>
        <v>Missing</v>
      </c>
      <c r="K181" s="157">
        <f t="shared" si="11"/>
        <v>0</v>
      </c>
    </row>
    <row r="182" spans="1:11">
      <c r="A182" s="157">
        <f>Master!AO187</f>
        <v>0</v>
      </c>
      <c r="B182" s="157">
        <f>Master!AN187</f>
        <v>0</v>
      </c>
      <c r="C182" s="157">
        <f>Master!L183</f>
        <v>0</v>
      </c>
      <c r="D182" s="157" t="str">
        <f t="shared" si="8"/>
        <v>OK</v>
      </c>
      <c r="E182" s="157" t="str">
        <f t="shared" si="9"/>
        <v>OK</v>
      </c>
      <c r="I182" s="157">
        <f>Master!B182</f>
        <v>0</v>
      </c>
      <c r="J182" s="157" t="str">
        <f t="shared" si="10"/>
        <v>Missing</v>
      </c>
      <c r="K182" s="157">
        <f t="shared" si="11"/>
        <v>0</v>
      </c>
    </row>
    <row r="183" spans="1:11">
      <c r="A183" s="157">
        <f>Master!AO188</f>
        <v>0</v>
      </c>
      <c r="B183" s="157">
        <f>Master!AN188</f>
        <v>0</v>
      </c>
      <c r="C183" s="157">
        <f>Master!L184</f>
        <v>0</v>
      </c>
      <c r="D183" s="157" t="str">
        <f t="shared" si="8"/>
        <v>OK</v>
      </c>
      <c r="E183" s="157" t="str">
        <f t="shared" si="9"/>
        <v>OK</v>
      </c>
      <c r="I183" s="157">
        <f>Master!B183</f>
        <v>0</v>
      </c>
      <c r="J183" s="157" t="str">
        <f t="shared" si="10"/>
        <v>Missing</v>
      </c>
      <c r="K183" s="157">
        <f t="shared" si="11"/>
        <v>0</v>
      </c>
    </row>
    <row r="184" spans="1:11">
      <c r="A184" s="157">
        <f>Master!AO189</f>
        <v>0</v>
      </c>
      <c r="B184" s="157">
        <f>Master!AN189</f>
        <v>0</v>
      </c>
      <c r="C184" s="157">
        <f>Master!L185</f>
        <v>0</v>
      </c>
      <c r="D184" s="157" t="str">
        <f t="shared" si="8"/>
        <v>OK</v>
      </c>
      <c r="E184" s="157" t="str">
        <f t="shared" si="9"/>
        <v>OK</v>
      </c>
      <c r="I184" s="157">
        <f>Master!B184</f>
        <v>0</v>
      </c>
      <c r="J184" s="157" t="str">
        <f t="shared" si="10"/>
        <v>Missing</v>
      </c>
      <c r="K184" s="157">
        <f t="shared" si="11"/>
        <v>0</v>
      </c>
    </row>
    <row r="185" spans="1:11">
      <c r="A185" s="157">
        <f>Master!AO190</f>
        <v>0</v>
      </c>
      <c r="B185" s="157">
        <f>Master!AN190</f>
        <v>0</v>
      </c>
      <c r="C185" s="157">
        <f>Master!L186</f>
        <v>0</v>
      </c>
      <c r="D185" s="157" t="str">
        <f t="shared" si="8"/>
        <v>OK</v>
      </c>
      <c r="E185" s="157" t="str">
        <f t="shared" si="9"/>
        <v>OK</v>
      </c>
      <c r="I185" s="157">
        <f>Master!B185</f>
        <v>0</v>
      </c>
      <c r="J185" s="157" t="str">
        <f t="shared" si="10"/>
        <v>Missing</v>
      </c>
      <c r="K185" s="157">
        <f t="shared" si="11"/>
        <v>0</v>
      </c>
    </row>
    <row r="186" spans="1:11">
      <c r="A186" s="157">
        <f>Master!AO191</f>
        <v>0</v>
      </c>
      <c r="B186" s="157">
        <f>Master!AN191</f>
        <v>0</v>
      </c>
      <c r="C186" s="157">
        <f>Master!L187</f>
        <v>0</v>
      </c>
      <c r="D186" s="157" t="str">
        <f t="shared" si="8"/>
        <v>OK</v>
      </c>
      <c r="E186" s="157" t="str">
        <f t="shared" si="9"/>
        <v>OK</v>
      </c>
      <c r="I186" s="157">
        <f>Master!B186</f>
        <v>0</v>
      </c>
      <c r="J186" s="157" t="str">
        <f t="shared" si="10"/>
        <v>Missing</v>
      </c>
      <c r="K186" s="157">
        <f t="shared" si="11"/>
        <v>0</v>
      </c>
    </row>
    <row r="187" spans="1:11">
      <c r="A187" s="157">
        <f>Master!AO192</f>
        <v>0</v>
      </c>
      <c r="B187" s="157">
        <f>Master!AN192</f>
        <v>0</v>
      </c>
      <c r="C187" s="157">
        <f>Master!L188</f>
        <v>0</v>
      </c>
      <c r="D187" s="157" t="str">
        <f t="shared" si="8"/>
        <v>OK</v>
      </c>
      <c r="E187" s="157" t="str">
        <f t="shared" si="9"/>
        <v>OK</v>
      </c>
      <c r="I187" s="157">
        <f>Master!B187</f>
        <v>0</v>
      </c>
      <c r="J187" s="157" t="str">
        <f t="shared" si="10"/>
        <v>Missing</v>
      </c>
      <c r="K187" s="157">
        <f t="shared" si="11"/>
        <v>0</v>
      </c>
    </row>
    <row r="188" spans="1:11">
      <c r="A188" s="157">
        <f>Master!AO193</f>
        <v>0</v>
      </c>
      <c r="B188" s="157">
        <f>Master!AN193</f>
        <v>0</v>
      </c>
      <c r="C188" s="157">
        <f>Master!L189</f>
        <v>0</v>
      </c>
      <c r="D188" s="157" t="str">
        <f t="shared" si="8"/>
        <v>OK</v>
      </c>
      <c r="E188" s="157" t="str">
        <f t="shared" si="9"/>
        <v>OK</v>
      </c>
      <c r="I188" s="157">
        <f>Master!B188</f>
        <v>0</v>
      </c>
      <c r="J188" s="157" t="str">
        <f t="shared" si="10"/>
        <v>Missing</v>
      </c>
      <c r="K188" s="157">
        <f t="shared" si="11"/>
        <v>0</v>
      </c>
    </row>
    <row r="189" spans="1:11">
      <c r="A189" s="157">
        <f>Master!AO194</f>
        <v>0</v>
      </c>
      <c r="B189" s="157">
        <f>Master!AN194</f>
        <v>0</v>
      </c>
      <c r="C189" s="157">
        <f>Master!L190</f>
        <v>0</v>
      </c>
      <c r="D189" s="157" t="str">
        <f t="shared" si="8"/>
        <v>OK</v>
      </c>
      <c r="E189" s="157" t="str">
        <f t="shared" si="9"/>
        <v>OK</v>
      </c>
      <c r="I189" s="157">
        <f>Master!B189</f>
        <v>0</v>
      </c>
      <c r="J189" s="157" t="str">
        <f t="shared" si="10"/>
        <v>Missing</v>
      </c>
      <c r="K189" s="157">
        <f t="shared" si="11"/>
        <v>0</v>
      </c>
    </row>
    <row r="190" spans="1:11">
      <c r="A190" s="157">
        <f>Master!AO195</f>
        <v>0</v>
      </c>
      <c r="B190" s="157">
        <f>Master!AN195</f>
        <v>0</v>
      </c>
      <c r="C190" s="157">
        <f>Master!L191</f>
        <v>0</v>
      </c>
      <c r="D190" s="157" t="str">
        <f t="shared" si="8"/>
        <v>OK</v>
      </c>
      <c r="E190" s="157" t="str">
        <f t="shared" si="9"/>
        <v>OK</v>
      </c>
      <c r="I190" s="157">
        <f>Master!B190</f>
        <v>0</v>
      </c>
      <c r="J190" s="157" t="str">
        <f t="shared" si="10"/>
        <v>Missing</v>
      </c>
      <c r="K190" s="157">
        <f t="shared" si="11"/>
        <v>0</v>
      </c>
    </row>
    <row r="191" spans="1:11">
      <c r="A191" s="157">
        <f>Master!AO196</f>
        <v>0</v>
      </c>
      <c r="B191" s="157">
        <f>Master!AN196</f>
        <v>0</v>
      </c>
      <c r="C191" s="157">
        <f>Master!L192</f>
        <v>0</v>
      </c>
      <c r="D191" s="157" t="str">
        <f t="shared" si="8"/>
        <v>OK</v>
      </c>
      <c r="E191" s="157" t="str">
        <f t="shared" si="9"/>
        <v>OK</v>
      </c>
      <c r="I191" s="157">
        <f>Master!B191</f>
        <v>0</v>
      </c>
      <c r="J191" s="157" t="str">
        <f t="shared" si="10"/>
        <v>Missing</v>
      </c>
      <c r="K191" s="157">
        <f t="shared" si="11"/>
        <v>0</v>
      </c>
    </row>
    <row r="192" spans="1:11">
      <c r="A192" s="157">
        <f>Master!AO197</f>
        <v>0</v>
      </c>
      <c r="B192" s="157">
        <f>Master!AN197</f>
        <v>0</v>
      </c>
      <c r="C192" s="157">
        <f>Master!L193</f>
        <v>0</v>
      </c>
      <c r="D192" s="157" t="str">
        <f t="shared" si="8"/>
        <v>OK</v>
      </c>
      <c r="E192" s="157" t="str">
        <f t="shared" si="9"/>
        <v>OK</v>
      </c>
      <c r="I192" s="157">
        <f>Master!B192</f>
        <v>0</v>
      </c>
      <c r="J192" s="157" t="str">
        <f t="shared" si="10"/>
        <v>Missing</v>
      </c>
      <c r="K192" s="157">
        <f t="shared" si="11"/>
        <v>0</v>
      </c>
    </row>
    <row r="193" spans="1:11">
      <c r="A193" s="157">
        <f>Master!AO198</f>
        <v>0</v>
      </c>
      <c r="B193" s="157">
        <f>Master!AN198</f>
        <v>0</v>
      </c>
      <c r="C193" s="157">
        <f>Master!L194</f>
        <v>0</v>
      </c>
      <c r="D193" s="157" t="str">
        <f t="shared" si="8"/>
        <v>OK</v>
      </c>
      <c r="E193" s="157" t="str">
        <f t="shared" si="9"/>
        <v>OK</v>
      </c>
      <c r="I193" s="157">
        <f>Master!B193</f>
        <v>0</v>
      </c>
      <c r="J193" s="157" t="str">
        <f t="shared" si="10"/>
        <v>Missing</v>
      </c>
      <c r="K193" s="157">
        <f t="shared" si="11"/>
        <v>0</v>
      </c>
    </row>
    <row r="194" spans="1:11">
      <c r="A194" s="157">
        <f>Master!AO199</f>
        <v>0</v>
      </c>
      <c r="B194" s="157">
        <f>Master!AN199</f>
        <v>0</v>
      </c>
      <c r="C194" s="157">
        <f>Master!L195</f>
        <v>0</v>
      </c>
      <c r="D194" s="157" t="str">
        <f t="shared" si="8"/>
        <v>OK</v>
      </c>
      <c r="E194" s="157" t="str">
        <f t="shared" si="9"/>
        <v>OK</v>
      </c>
      <c r="I194" s="157">
        <f>Master!B194</f>
        <v>0</v>
      </c>
      <c r="J194" s="157" t="str">
        <f t="shared" si="10"/>
        <v>Missing</v>
      </c>
      <c r="K194" s="157">
        <f t="shared" si="11"/>
        <v>0</v>
      </c>
    </row>
    <row r="195" spans="1:11">
      <c r="A195" s="157">
        <f>Master!AO200</f>
        <v>0</v>
      </c>
      <c r="B195" s="157">
        <f>Master!AN200</f>
        <v>0</v>
      </c>
      <c r="C195" s="157">
        <f>Master!L196</f>
        <v>0</v>
      </c>
      <c r="D195" s="157" t="str">
        <f t="shared" ref="D195:D258" si="12">IF(COUNTIF(B:B,C195),"OK","Missing")</f>
        <v>OK</v>
      </c>
      <c r="E195" s="157" t="str">
        <f t="shared" ref="E195:E258" si="13">IF(D195="Missing",C195,"OK")</f>
        <v>OK</v>
      </c>
      <c r="I195" s="157">
        <f>Master!B195</f>
        <v>0</v>
      </c>
      <c r="J195" s="157" t="str">
        <f t="shared" si="10"/>
        <v>Missing</v>
      </c>
      <c r="K195" s="157">
        <f t="shared" si="11"/>
        <v>0</v>
      </c>
    </row>
    <row r="196" spans="1:11">
      <c r="A196" s="157">
        <f>Master!AO201</f>
        <v>0</v>
      </c>
      <c r="B196" s="157">
        <f>Master!AN201</f>
        <v>0</v>
      </c>
      <c r="C196" s="157">
        <f>Master!L197</f>
        <v>0</v>
      </c>
      <c r="D196" s="157" t="str">
        <f t="shared" si="12"/>
        <v>OK</v>
      </c>
      <c r="E196" s="157" t="str">
        <f t="shared" si="13"/>
        <v>OK</v>
      </c>
      <c r="I196" s="157">
        <f>Master!B196</f>
        <v>0</v>
      </c>
      <c r="J196" s="157" t="str">
        <f t="shared" ref="J196:J259" si="14">IF(COUNTIF(H:H,I196),"OK","Missing")</f>
        <v>Missing</v>
      </c>
      <c r="K196" s="157">
        <f t="shared" ref="K196:K259" si="15">IF(J196="Missing",I196,"OK")</f>
        <v>0</v>
      </c>
    </row>
    <row r="197" spans="1:11">
      <c r="A197" s="157">
        <f>Master!AO202</f>
        <v>0</v>
      </c>
      <c r="B197" s="157">
        <f>Master!AN202</f>
        <v>0</v>
      </c>
      <c r="C197" s="157">
        <f>Master!L198</f>
        <v>0</v>
      </c>
      <c r="D197" s="157" t="str">
        <f t="shared" si="12"/>
        <v>OK</v>
      </c>
      <c r="E197" s="157" t="str">
        <f t="shared" si="13"/>
        <v>OK</v>
      </c>
      <c r="I197" s="157">
        <f>Master!B197</f>
        <v>0</v>
      </c>
      <c r="J197" s="157" t="str">
        <f t="shared" si="14"/>
        <v>Missing</v>
      </c>
      <c r="K197" s="157">
        <f t="shared" si="15"/>
        <v>0</v>
      </c>
    </row>
    <row r="198" spans="1:11">
      <c r="A198" s="157">
        <f>Master!AO203</f>
        <v>0</v>
      </c>
      <c r="B198" s="157">
        <f>Master!AN203</f>
        <v>0</v>
      </c>
      <c r="C198" s="157">
        <f>Master!L199</f>
        <v>0</v>
      </c>
      <c r="D198" s="157" t="str">
        <f t="shared" si="12"/>
        <v>OK</v>
      </c>
      <c r="E198" s="157" t="str">
        <f t="shared" si="13"/>
        <v>OK</v>
      </c>
      <c r="I198" s="157">
        <f>Master!B198</f>
        <v>0</v>
      </c>
      <c r="J198" s="157" t="str">
        <f t="shared" si="14"/>
        <v>Missing</v>
      </c>
      <c r="K198" s="157">
        <f t="shared" si="15"/>
        <v>0</v>
      </c>
    </row>
    <row r="199" spans="1:11">
      <c r="A199" s="157">
        <f>Master!AO204</f>
        <v>0</v>
      </c>
      <c r="B199" s="157">
        <f>Master!AN204</f>
        <v>0</v>
      </c>
      <c r="C199" s="157">
        <f>Master!L200</f>
        <v>0</v>
      </c>
      <c r="D199" s="157" t="str">
        <f t="shared" si="12"/>
        <v>OK</v>
      </c>
      <c r="E199" s="157" t="str">
        <f t="shared" si="13"/>
        <v>OK</v>
      </c>
      <c r="I199" s="157">
        <f>Master!B199</f>
        <v>0</v>
      </c>
      <c r="J199" s="157" t="str">
        <f t="shared" si="14"/>
        <v>Missing</v>
      </c>
      <c r="K199" s="157">
        <f t="shared" si="15"/>
        <v>0</v>
      </c>
    </row>
    <row r="200" spans="1:11">
      <c r="A200" s="157">
        <f>Master!AO205</f>
        <v>0</v>
      </c>
      <c r="B200" s="157">
        <f>Master!AN205</f>
        <v>0</v>
      </c>
      <c r="C200" s="157">
        <f>Master!L201</f>
        <v>0</v>
      </c>
      <c r="D200" s="157" t="str">
        <f t="shared" si="12"/>
        <v>OK</v>
      </c>
      <c r="E200" s="157" t="str">
        <f t="shared" si="13"/>
        <v>OK</v>
      </c>
      <c r="I200" s="157">
        <f>Master!B200</f>
        <v>0</v>
      </c>
      <c r="J200" s="157" t="str">
        <f t="shared" si="14"/>
        <v>Missing</v>
      </c>
      <c r="K200" s="157">
        <f t="shared" si="15"/>
        <v>0</v>
      </c>
    </row>
    <row r="201" spans="1:11">
      <c r="A201" s="157">
        <f>Master!AO206</f>
        <v>0</v>
      </c>
      <c r="B201" s="157">
        <f>Master!AN206</f>
        <v>0</v>
      </c>
      <c r="C201" s="157">
        <f>Master!L202</f>
        <v>0</v>
      </c>
      <c r="D201" s="157" t="str">
        <f t="shared" si="12"/>
        <v>OK</v>
      </c>
      <c r="E201" s="157" t="str">
        <f t="shared" si="13"/>
        <v>OK</v>
      </c>
      <c r="I201" s="157">
        <f>Master!B201</f>
        <v>0</v>
      </c>
      <c r="J201" s="157" t="str">
        <f t="shared" si="14"/>
        <v>Missing</v>
      </c>
      <c r="K201" s="157">
        <f t="shared" si="15"/>
        <v>0</v>
      </c>
    </row>
    <row r="202" spans="1:11">
      <c r="A202" s="157">
        <f>Master!AO207</f>
        <v>0</v>
      </c>
      <c r="B202" s="157">
        <f>Master!AN207</f>
        <v>0</v>
      </c>
      <c r="C202" s="157">
        <f>Master!L203</f>
        <v>0</v>
      </c>
      <c r="D202" s="157" t="str">
        <f t="shared" si="12"/>
        <v>OK</v>
      </c>
      <c r="E202" s="157" t="str">
        <f t="shared" si="13"/>
        <v>OK</v>
      </c>
      <c r="I202" s="157">
        <f>Master!B202</f>
        <v>0</v>
      </c>
      <c r="J202" s="157" t="str">
        <f t="shared" si="14"/>
        <v>Missing</v>
      </c>
      <c r="K202" s="157">
        <f t="shared" si="15"/>
        <v>0</v>
      </c>
    </row>
    <row r="203" spans="1:11">
      <c r="A203" s="157">
        <f>Master!AO208</f>
        <v>0</v>
      </c>
      <c r="B203" s="157">
        <f>Master!AN208</f>
        <v>0</v>
      </c>
      <c r="C203" s="157">
        <f>Master!L204</f>
        <v>0</v>
      </c>
      <c r="D203" s="157" t="str">
        <f t="shared" si="12"/>
        <v>OK</v>
      </c>
      <c r="E203" s="157" t="str">
        <f t="shared" si="13"/>
        <v>OK</v>
      </c>
      <c r="I203" s="157">
        <f>Master!B203</f>
        <v>0</v>
      </c>
      <c r="J203" s="157" t="str">
        <f t="shared" si="14"/>
        <v>Missing</v>
      </c>
      <c r="K203" s="157">
        <f t="shared" si="15"/>
        <v>0</v>
      </c>
    </row>
    <row r="204" spans="1:11">
      <c r="A204" s="157">
        <f>Master!AO209</f>
        <v>0</v>
      </c>
      <c r="B204" s="157">
        <f>Master!AN209</f>
        <v>0</v>
      </c>
      <c r="C204" s="157">
        <f>Master!L205</f>
        <v>0</v>
      </c>
      <c r="D204" s="157" t="str">
        <f t="shared" si="12"/>
        <v>OK</v>
      </c>
      <c r="E204" s="157" t="str">
        <f t="shared" si="13"/>
        <v>OK</v>
      </c>
      <c r="I204" s="157">
        <f>Master!B204</f>
        <v>0</v>
      </c>
      <c r="J204" s="157" t="str">
        <f t="shared" si="14"/>
        <v>Missing</v>
      </c>
      <c r="K204" s="157">
        <f t="shared" si="15"/>
        <v>0</v>
      </c>
    </row>
    <row r="205" spans="1:11">
      <c r="A205" s="157">
        <f>Master!AO210</f>
        <v>0</v>
      </c>
      <c r="B205" s="157">
        <f>Master!AN210</f>
        <v>0</v>
      </c>
      <c r="C205" s="157">
        <f>Master!L206</f>
        <v>0</v>
      </c>
      <c r="D205" s="157" t="str">
        <f t="shared" si="12"/>
        <v>OK</v>
      </c>
      <c r="E205" s="157" t="str">
        <f t="shared" si="13"/>
        <v>OK</v>
      </c>
      <c r="I205" s="157">
        <f>Master!B205</f>
        <v>0</v>
      </c>
      <c r="J205" s="157" t="str">
        <f t="shared" si="14"/>
        <v>Missing</v>
      </c>
      <c r="K205" s="157">
        <f t="shared" si="15"/>
        <v>0</v>
      </c>
    </row>
    <row r="206" spans="1:11">
      <c r="A206" s="157">
        <f>Master!AO211</f>
        <v>0</v>
      </c>
      <c r="B206" s="157">
        <f>Master!AN211</f>
        <v>0</v>
      </c>
      <c r="C206" s="157">
        <f>Master!L207</f>
        <v>0</v>
      </c>
      <c r="D206" s="157" t="str">
        <f t="shared" si="12"/>
        <v>OK</v>
      </c>
      <c r="E206" s="157" t="str">
        <f t="shared" si="13"/>
        <v>OK</v>
      </c>
      <c r="I206" s="157">
        <f>Master!B206</f>
        <v>0</v>
      </c>
      <c r="J206" s="157" t="str">
        <f t="shared" si="14"/>
        <v>Missing</v>
      </c>
      <c r="K206" s="157">
        <f t="shared" si="15"/>
        <v>0</v>
      </c>
    </row>
    <row r="207" spans="1:11">
      <c r="A207" s="157">
        <f>Master!AO212</f>
        <v>0</v>
      </c>
      <c r="B207" s="157">
        <f>Master!AN212</f>
        <v>0</v>
      </c>
      <c r="C207" s="157">
        <f>Master!L208</f>
        <v>0</v>
      </c>
      <c r="D207" s="157" t="str">
        <f t="shared" si="12"/>
        <v>OK</v>
      </c>
      <c r="E207" s="157" t="str">
        <f t="shared" si="13"/>
        <v>OK</v>
      </c>
      <c r="I207" s="157">
        <f>Master!B207</f>
        <v>0</v>
      </c>
      <c r="J207" s="157" t="str">
        <f t="shared" si="14"/>
        <v>Missing</v>
      </c>
      <c r="K207" s="157">
        <f t="shared" si="15"/>
        <v>0</v>
      </c>
    </row>
    <row r="208" spans="1:11">
      <c r="A208" s="157">
        <f>Master!AO213</f>
        <v>0</v>
      </c>
      <c r="B208" s="157">
        <f>Master!AN213</f>
        <v>0</v>
      </c>
      <c r="C208" s="157">
        <f>Master!L209</f>
        <v>0</v>
      </c>
      <c r="D208" s="157" t="str">
        <f t="shared" si="12"/>
        <v>OK</v>
      </c>
      <c r="E208" s="157" t="str">
        <f t="shared" si="13"/>
        <v>OK</v>
      </c>
      <c r="I208" s="157">
        <f>Master!B208</f>
        <v>0</v>
      </c>
      <c r="J208" s="157" t="str">
        <f t="shared" si="14"/>
        <v>Missing</v>
      </c>
      <c r="K208" s="157">
        <f t="shared" si="15"/>
        <v>0</v>
      </c>
    </row>
    <row r="209" spans="1:11">
      <c r="A209" s="157">
        <f>Master!AO214</f>
        <v>0</v>
      </c>
      <c r="B209" s="157">
        <f>Master!AN214</f>
        <v>0</v>
      </c>
      <c r="C209" s="157">
        <f>Master!L210</f>
        <v>0</v>
      </c>
      <c r="D209" s="157" t="str">
        <f t="shared" si="12"/>
        <v>OK</v>
      </c>
      <c r="E209" s="157" t="str">
        <f t="shared" si="13"/>
        <v>OK</v>
      </c>
      <c r="I209" s="157">
        <f>Master!B209</f>
        <v>0</v>
      </c>
      <c r="J209" s="157" t="str">
        <f t="shared" si="14"/>
        <v>Missing</v>
      </c>
      <c r="K209" s="157">
        <f t="shared" si="15"/>
        <v>0</v>
      </c>
    </row>
    <row r="210" spans="1:11">
      <c r="A210" s="157">
        <f>Master!AO215</f>
        <v>0</v>
      </c>
      <c r="B210" s="157">
        <f>Master!AN215</f>
        <v>0</v>
      </c>
      <c r="C210" s="157">
        <f>Master!L211</f>
        <v>0</v>
      </c>
      <c r="D210" s="157" t="str">
        <f t="shared" si="12"/>
        <v>OK</v>
      </c>
      <c r="E210" s="157" t="str">
        <f t="shared" si="13"/>
        <v>OK</v>
      </c>
      <c r="I210" s="157">
        <f>Master!B210</f>
        <v>0</v>
      </c>
      <c r="J210" s="157" t="str">
        <f t="shared" si="14"/>
        <v>Missing</v>
      </c>
      <c r="K210" s="157">
        <f t="shared" si="15"/>
        <v>0</v>
      </c>
    </row>
    <row r="211" spans="1:11">
      <c r="A211" s="157">
        <f>Master!AO216</f>
        <v>0</v>
      </c>
      <c r="B211" s="157">
        <f>Master!AN216</f>
        <v>0</v>
      </c>
      <c r="C211" s="157">
        <f>Master!L212</f>
        <v>0</v>
      </c>
      <c r="D211" s="157" t="str">
        <f t="shared" si="12"/>
        <v>OK</v>
      </c>
      <c r="E211" s="157" t="str">
        <f t="shared" si="13"/>
        <v>OK</v>
      </c>
      <c r="I211" s="157">
        <f>Master!B211</f>
        <v>0</v>
      </c>
      <c r="J211" s="157" t="str">
        <f t="shared" si="14"/>
        <v>Missing</v>
      </c>
      <c r="K211" s="157">
        <f t="shared" si="15"/>
        <v>0</v>
      </c>
    </row>
    <row r="212" spans="1:11">
      <c r="A212" s="157">
        <f>Master!AO217</f>
        <v>0</v>
      </c>
      <c r="B212" s="157">
        <f>Master!AN217</f>
        <v>0</v>
      </c>
      <c r="C212" s="157">
        <f>Master!L213</f>
        <v>0</v>
      </c>
      <c r="D212" s="157" t="str">
        <f t="shared" si="12"/>
        <v>OK</v>
      </c>
      <c r="E212" s="157" t="str">
        <f t="shared" si="13"/>
        <v>OK</v>
      </c>
      <c r="I212" s="157">
        <f>Master!B212</f>
        <v>0</v>
      </c>
      <c r="J212" s="157" t="str">
        <f t="shared" si="14"/>
        <v>Missing</v>
      </c>
      <c r="K212" s="157">
        <f t="shared" si="15"/>
        <v>0</v>
      </c>
    </row>
    <row r="213" spans="1:11">
      <c r="A213" s="157">
        <f>Master!AO218</f>
        <v>0</v>
      </c>
      <c r="B213" s="157">
        <f>Master!AN218</f>
        <v>0</v>
      </c>
      <c r="C213" s="157">
        <f>Master!L214</f>
        <v>0</v>
      </c>
      <c r="D213" s="157" t="str">
        <f t="shared" si="12"/>
        <v>OK</v>
      </c>
      <c r="E213" s="157" t="str">
        <f t="shared" si="13"/>
        <v>OK</v>
      </c>
      <c r="I213" s="157">
        <f>Master!B213</f>
        <v>0</v>
      </c>
      <c r="J213" s="157" t="str">
        <f t="shared" si="14"/>
        <v>Missing</v>
      </c>
      <c r="K213" s="157">
        <f t="shared" si="15"/>
        <v>0</v>
      </c>
    </row>
    <row r="214" spans="1:11">
      <c r="A214" s="157">
        <f>Master!AO219</f>
        <v>0</v>
      </c>
      <c r="B214" s="157">
        <f>Master!AN219</f>
        <v>0</v>
      </c>
      <c r="C214" s="157">
        <f>Master!L215</f>
        <v>0</v>
      </c>
      <c r="D214" s="157" t="str">
        <f t="shared" si="12"/>
        <v>OK</v>
      </c>
      <c r="E214" s="157" t="str">
        <f t="shared" si="13"/>
        <v>OK</v>
      </c>
      <c r="I214" s="157">
        <f>Master!B214</f>
        <v>0</v>
      </c>
      <c r="J214" s="157" t="str">
        <f t="shared" si="14"/>
        <v>Missing</v>
      </c>
      <c r="K214" s="157">
        <f t="shared" si="15"/>
        <v>0</v>
      </c>
    </row>
    <row r="215" spans="1:11">
      <c r="A215" s="157">
        <f>Master!AO220</f>
        <v>0</v>
      </c>
      <c r="B215" s="157">
        <f>Master!AN220</f>
        <v>0</v>
      </c>
      <c r="C215" s="157">
        <f>Master!L216</f>
        <v>0</v>
      </c>
      <c r="D215" s="157" t="str">
        <f t="shared" si="12"/>
        <v>OK</v>
      </c>
      <c r="E215" s="157" t="str">
        <f t="shared" si="13"/>
        <v>OK</v>
      </c>
      <c r="I215" s="157">
        <f>Master!B215</f>
        <v>0</v>
      </c>
      <c r="J215" s="157" t="str">
        <f t="shared" si="14"/>
        <v>Missing</v>
      </c>
      <c r="K215" s="157">
        <f t="shared" si="15"/>
        <v>0</v>
      </c>
    </row>
    <row r="216" spans="1:11">
      <c r="A216" s="157">
        <f>Master!AO221</f>
        <v>0</v>
      </c>
      <c r="B216" s="157">
        <f>Master!AN221</f>
        <v>0</v>
      </c>
      <c r="C216" s="157">
        <f>Master!L217</f>
        <v>0</v>
      </c>
      <c r="D216" s="157" t="str">
        <f t="shared" si="12"/>
        <v>OK</v>
      </c>
      <c r="E216" s="157" t="str">
        <f t="shared" si="13"/>
        <v>OK</v>
      </c>
      <c r="I216" s="157">
        <f>Master!B216</f>
        <v>0</v>
      </c>
      <c r="J216" s="157" t="str">
        <f t="shared" si="14"/>
        <v>Missing</v>
      </c>
      <c r="K216" s="157">
        <f t="shared" si="15"/>
        <v>0</v>
      </c>
    </row>
    <row r="217" spans="1:11">
      <c r="A217" s="157">
        <f>Master!AO222</f>
        <v>0</v>
      </c>
      <c r="B217" s="157">
        <f>Master!AN222</f>
        <v>0</v>
      </c>
      <c r="C217" s="157">
        <f>Master!L218</f>
        <v>0</v>
      </c>
      <c r="D217" s="157" t="str">
        <f t="shared" si="12"/>
        <v>OK</v>
      </c>
      <c r="E217" s="157" t="str">
        <f t="shared" si="13"/>
        <v>OK</v>
      </c>
      <c r="I217" s="157">
        <f>Master!B217</f>
        <v>0</v>
      </c>
      <c r="J217" s="157" t="str">
        <f t="shared" si="14"/>
        <v>Missing</v>
      </c>
      <c r="K217" s="157">
        <f t="shared" si="15"/>
        <v>0</v>
      </c>
    </row>
    <row r="218" spans="1:11">
      <c r="A218" s="157">
        <f>Master!AO223</f>
        <v>0</v>
      </c>
      <c r="B218" s="157">
        <f>Master!AN223</f>
        <v>0</v>
      </c>
      <c r="C218" s="157">
        <f>Master!L219</f>
        <v>0</v>
      </c>
      <c r="D218" s="157" t="str">
        <f t="shared" si="12"/>
        <v>OK</v>
      </c>
      <c r="E218" s="157" t="str">
        <f t="shared" si="13"/>
        <v>OK</v>
      </c>
      <c r="I218" s="157">
        <f>Master!B218</f>
        <v>0</v>
      </c>
      <c r="J218" s="157" t="str">
        <f t="shared" si="14"/>
        <v>Missing</v>
      </c>
      <c r="K218" s="157">
        <f t="shared" si="15"/>
        <v>0</v>
      </c>
    </row>
    <row r="219" spans="1:11">
      <c r="A219" s="157">
        <f>Master!AO224</f>
        <v>0</v>
      </c>
      <c r="B219" s="157">
        <f>Master!AN224</f>
        <v>0</v>
      </c>
      <c r="C219" s="157">
        <f>Master!L220</f>
        <v>0</v>
      </c>
      <c r="D219" s="157" t="str">
        <f t="shared" si="12"/>
        <v>OK</v>
      </c>
      <c r="E219" s="157" t="str">
        <f t="shared" si="13"/>
        <v>OK</v>
      </c>
      <c r="I219" s="157">
        <f>Master!B219</f>
        <v>0</v>
      </c>
      <c r="J219" s="157" t="str">
        <f t="shared" si="14"/>
        <v>Missing</v>
      </c>
      <c r="K219" s="157">
        <f t="shared" si="15"/>
        <v>0</v>
      </c>
    </row>
    <row r="220" spans="1:11">
      <c r="A220" s="157">
        <f>Master!AO225</f>
        <v>0</v>
      </c>
      <c r="B220" s="157">
        <f>Master!AN225</f>
        <v>0</v>
      </c>
      <c r="C220" s="157">
        <f>Master!L221</f>
        <v>0</v>
      </c>
      <c r="D220" s="157" t="str">
        <f t="shared" si="12"/>
        <v>OK</v>
      </c>
      <c r="E220" s="157" t="str">
        <f t="shared" si="13"/>
        <v>OK</v>
      </c>
      <c r="I220" s="157">
        <f>Master!B220</f>
        <v>0</v>
      </c>
      <c r="J220" s="157" t="str">
        <f t="shared" si="14"/>
        <v>Missing</v>
      </c>
      <c r="K220" s="157">
        <f t="shared" si="15"/>
        <v>0</v>
      </c>
    </row>
    <row r="221" spans="1:11">
      <c r="A221" s="157">
        <f>Master!AO226</f>
        <v>0</v>
      </c>
      <c r="B221" s="157">
        <f>Master!AN226</f>
        <v>0</v>
      </c>
      <c r="C221" s="157">
        <f>Master!L222</f>
        <v>0</v>
      </c>
      <c r="D221" s="157" t="str">
        <f t="shared" si="12"/>
        <v>OK</v>
      </c>
      <c r="E221" s="157" t="str">
        <f t="shared" si="13"/>
        <v>OK</v>
      </c>
      <c r="I221" s="157">
        <f>Master!B221</f>
        <v>0</v>
      </c>
      <c r="J221" s="157" t="str">
        <f t="shared" si="14"/>
        <v>Missing</v>
      </c>
      <c r="K221" s="157">
        <f t="shared" si="15"/>
        <v>0</v>
      </c>
    </row>
    <row r="222" spans="1:11">
      <c r="A222" s="157">
        <f>Master!AO227</f>
        <v>0</v>
      </c>
      <c r="B222" s="157">
        <f>Master!AN227</f>
        <v>0</v>
      </c>
      <c r="C222" s="157">
        <f>Master!L223</f>
        <v>0</v>
      </c>
      <c r="D222" s="157" t="str">
        <f t="shared" si="12"/>
        <v>OK</v>
      </c>
      <c r="E222" s="157" t="str">
        <f t="shared" si="13"/>
        <v>OK</v>
      </c>
      <c r="I222" s="157">
        <f>Master!B222</f>
        <v>0</v>
      </c>
      <c r="J222" s="157" t="str">
        <f t="shared" si="14"/>
        <v>Missing</v>
      </c>
      <c r="K222" s="157">
        <f t="shared" si="15"/>
        <v>0</v>
      </c>
    </row>
    <row r="223" spans="1:11">
      <c r="A223" s="157">
        <f>Master!AO228</f>
        <v>0</v>
      </c>
      <c r="B223" s="157">
        <f>Master!AN228</f>
        <v>0</v>
      </c>
      <c r="C223" s="157">
        <f>Master!L224</f>
        <v>0</v>
      </c>
      <c r="D223" s="157" t="str">
        <f t="shared" si="12"/>
        <v>OK</v>
      </c>
      <c r="E223" s="157" t="str">
        <f t="shared" si="13"/>
        <v>OK</v>
      </c>
      <c r="I223" s="157">
        <f>Master!B223</f>
        <v>0</v>
      </c>
      <c r="J223" s="157" t="str">
        <f t="shared" si="14"/>
        <v>Missing</v>
      </c>
      <c r="K223" s="157">
        <f t="shared" si="15"/>
        <v>0</v>
      </c>
    </row>
    <row r="224" spans="1:11">
      <c r="A224" s="157">
        <f>Master!AO229</f>
        <v>0</v>
      </c>
      <c r="B224" s="157">
        <f>Master!AN229</f>
        <v>0</v>
      </c>
      <c r="C224" s="157">
        <f>Master!L225</f>
        <v>0</v>
      </c>
      <c r="D224" s="157" t="str">
        <f t="shared" si="12"/>
        <v>OK</v>
      </c>
      <c r="E224" s="157" t="str">
        <f t="shared" si="13"/>
        <v>OK</v>
      </c>
      <c r="I224" s="157">
        <f>Master!B224</f>
        <v>0</v>
      </c>
      <c r="J224" s="157" t="str">
        <f t="shared" si="14"/>
        <v>Missing</v>
      </c>
      <c r="K224" s="157">
        <f t="shared" si="15"/>
        <v>0</v>
      </c>
    </row>
    <row r="225" spans="1:11">
      <c r="A225" s="157">
        <f>Master!AO230</f>
        <v>0</v>
      </c>
      <c r="B225" s="157">
        <f>Master!AN230</f>
        <v>0</v>
      </c>
      <c r="C225" s="157">
        <f>Master!L226</f>
        <v>0</v>
      </c>
      <c r="D225" s="157" t="str">
        <f t="shared" si="12"/>
        <v>OK</v>
      </c>
      <c r="E225" s="157" t="str">
        <f t="shared" si="13"/>
        <v>OK</v>
      </c>
      <c r="I225" s="157">
        <f>Master!B225</f>
        <v>0</v>
      </c>
      <c r="J225" s="157" t="str">
        <f t="shared" si="14"/>
        <v>Missing</v>
      </c>
      <c r="K225" s="157">
        <f t="shared" si="15"/>
        <v>0</v>
      </c>
    </row>
    <row r="226" spans="1:11">
      <c r="A226" s="157">
        <f>Master!AO231</f>
        <v>0</v>
      </c>
      <c r="B226" s="157">
        <f>Master!AN231</f>
        <v>0</v>
      </c>
      <c r="C226" s="157">
        <f>Master!L227</f>
        <v>0</v>
      </c>
      <c r="D226" s="157" t="str">
        <f t="shared" si="12"/>
        <v>OK</v>
      </c>
      <c r="E226" s="157" t="str">
        <f t="shared" si="13"/>
        <v>OK</v>
      </c>
      <c r="I226" s="157">
        <f>Master!B226</f>
        <v>0</v>
      </c>
      <c r="J226" s="157" t="str">
        <f t="shared" si="14"/>
        <v>Missing</v>
      </c>
      <c r="K226" s="157">
        <f t="shared" si="15"/>
        <v>0</v>
      </c>
    </row>
    <row r="227" spans="1:11">
      <c r="A227" s="157">
        <f>Master!AO232</f>
        <v>0</v>
      </c>
      <c r="B227" s="157">
        <f>Master!AN232</f>
        <v>0</v>
      </c>
      <c r="C227" s="157">
        <f>Master!L228</f>
        <v>0</v>
      </c>
      <c r="D227" s="157" t="str">
        <f t="shared" si="12"/>
        <v>OK</v>
      </c>
      <c r="E227" s="157" t="str">
        <f t="shared" si="13"/>
        <v>OK</v>
      </c>
      <c r="I227" s="157">
        <f>Master!B227</f>
        <v>0</v>
      </c>
      <c r="J227" s="157" t="str">
        <f t="shared" si="14"/>
        <v>Missing</v>
      </c>
      <c r="K227" s="157">
        <f t="shared" si="15"/>
        <v>0</v>
      </c>
    </row>
    <row r="228" spans="1:11">
      <c r="A228" s="157">
        <f>Master!AO233</f>
        <v>0</v>
      </c>
      <c r="B228" s="157">
        <f>Master!AN233</f>
        <v>0</v>
      </c>
      <c r="C228" s="157">
        <f>Master!L229</f>
        <v>0</v>
      </c>
      <c r="D228" s="157" t="str">
        <f t="shared" si="12"/>
        <v>OK</v>
      </c>
      <c r="E228" s="157" t="str">
        <f t="shared" si="13"/>
        <v>OK</v>
      </c>
      <c r="I228" s="157">
        <f>Master!B228</f>
        <v>0</v>
      </c>
      <c r="J228" s="157" t="str">
        <f t="shared" si="14"/>
        <v>Missing</v>
      </c>
      <c r="K228" s="157">
        <f t="shared" si="15"/>
        <v>0</v>
      </c>
    </row>
    <row r="229" spans="1:11">
      <c r="A229" s="157">
        <f>Master!AO234</f>
        <v>0</v>
      </c>
      <c r="B229" s="157">
        <f>Master!AN234</f>
        <v>0</v>
      </c>
      <c r="C229" s="157">
        <f>Master!L230</f>
        <v>0</v>
      </c>
      <c r="D229" s="157" t="str">
        <f t="shared" si="12"/>
        <v>OK</v>
      </c>
      <c r="E229" s="157" t="str">
        <f t="shared" si="13"/>
        <v>OK</v>
      </c>
      <c r="I229" s="157">
        <f>Master!B229</f>
        <v>0</v>
      </c>
      <c r="J229" s="157" t="str">
        <f t="shared" si="14"/>
        <v>Missing</v>
      </c>
      <c r="K229" s="157">
        <f t="shared" si="15"/>
        <v>0</v>
      </c>
    </row>
    <row r="230" spans="1:11">
      <c r="A230" s="157">
        <f>Master!AO235</f>
        <v>0</v>
      </c>
      <c r="B230" s="157">
        <f>Master!AN235</f>
        <v>0</v>
      </c>
      <c r="C230" s="157">
        <f>Master!L231</f>
        <v>0</v>
      </c>
      <c r="D230" s="157" t="str">
        <f t="shared" si="12"/>
        <v>OK</v>
      </c>
      <c r="E230" s="157" t="str">
        <f t="shared" si="13"/>
        <v>OK</v>
      </c>
      <c r="I230" s="157">
        <f>Master!B230</f>
        <v>0</v>
      </c>
      <c r="J230" s="157" t="str">
        <f t="shared" si="14"/>
        <v>Missing</v>
      </c>
      <c r="K230" s="157">
        <f t="shared" si="15"/>
        <v>0</v>
      </c>
    </row>
    <row r="231" spans="1:11">
      <c r="A231" s="157">
        <f>Master!AO236</f>
        <v>0</v>
      </c>
      <c r="B231" s="157">
        <f>Master!AN236</f>
        <v>0</v>
      </c>
      <c r="C231" s="157">
        <f>Master!L232</f>
        <v>0</v>
      </c>
      <c r="D231" s="157" t="str">
        <f t="shared" si="12"/>
        <v>OK</v>
      </c>
      <c r="E231" s="157" t="str">
        <f t="shared" si="13"/>
        <v>OK</v>
      </c>
      <c r="I231" s="157">
        <f>Master!B231</f>
        <v>0</v>
      </c>
      <c r="J231" s="157" t="str">
        <f t="shared" si="14"/>
        <v>Missing</v>
      </c>
      <c r="K231" s="157">
        <f t="shared" si="15"/>
        <v>0</v>
      </c>
    </row>
    <row r="232" spans="1:11">
      <c r="A232" s="157">
        <f>Master!AO237</f>
        <v>0</v>
      </c>
      <c r="B232" s="157">
        <f>Master!AN237</f>
        <v>0</v>
      </c>
      <c r="C232" s="157">
        <f>Master!L233</f>
        <v>0</v>
      </c>
      <c r="D232" s="157" t="str">
        <f t="shared" si="12"/>
        <v>OK</v>
      </c>
      <c r="E232" s="157" t="str">
        <f t="shared" si="13"/>
        <v>OK</v>
      </c>
      <c r="I232" s="157">
        <f>Master!B232</f>
        <v>0</v>
      </c>
      <c r="J232" s="157" t="str">
        <f t="shared" si="14"/>
        <v>Missing</v>
      </c>
      <c r="K232" s="157">
        <f t="shared" si="15"/>
        <v>0</v>
      </c>
    </row>
    <row r="233" spans="1:11">
      <c r="A233" s="157">
        <f>Master!AO238</f>
        <v>0</v>
      </c>
      <c r="B233" s="157">
        <f>Master!AN238</f>
        <v>0</v>
      </c>
      <c r="C233" s="157">
        <f>Master!L234</f>
        <v>0</v>
      </c>
      <c r="D233" s="157" t="str">
        <f t="shared" si="12"/>
        <v>OK</v>
      </c>
      <c r="E233" s="157" t="str">
        <f t="shared" si="13"/>
        <v>OK</v>
      </c>
      <c r="I233" s="157">
        <f>Master!B233</f>
        <v>0</v>
      </c>
      <c r="J233" s="157" t="str">
        <f t="shared" si="14"/>
        <v>Missing</v>
      </c>
      <c r="K233" s="157">
        <f t="shared" si="15"/>
        <v>0</v>
      </c>
    </row>
    <row r="234" spans="1:11">
      <c r="A234" s="157">
        <f>Master!AO239</f>
        <v>0</v>
      </c>
      <c r="B234" s="157">
        <f>Master!AN239</f>
        <v>0</v>
      </c>
      <c r="C234" s="157">
        <f>Master!L235</f>
        <v>0</v>
      </c>
      <c r="D234" s="157" t="str">
        <f t="shared" si="12"/>
        <v>OK</v>
      </c>
      <c r="E234" s="157" t="str">
        <f t="shared" si="13"/>
        <v>OK</v>
      </c>
      <c r="I234" s="157">
        <f>Master!B234</f>
        <v>0</v>
      </c>
      <c r="J234" s="157" t="str">
        <f t="shared" si="14"/>
        <v>Missing</v>
      </c>
      <c r="K234" s="157">
        <f t="shared" si="15"/>
        <v>0</v>
      </c>
    </row>
    <row r="235" spans="1:11">
      <c r="A235" s="157">
        <f>Master!AO240</f>
        <v>0</v>
      </c>
      <c r="B235" s="157">
        <f>Master!AN240</f>
        <v>0</v>
      </c>
      <c r="C235" s="157">
        <f>Master!L236</f>
        <v>0</v>
      </c>
      <c r="D235" s="157" t="str">
        <f t="shared" si="12"/>
        <v>OK</v>
      </c>
      <c r="E235" s="157" t="str">
        <f t="shared" si="13"/>
        <v>OK</v>
      </c>
      <c r="I235" s="157">
        <f>Master!B235</f>
        <v>0</v>
      </c>
      <c r="J235" s="157" t="str">
        <f t="shared" si="14"/>
        <v>Missing</v>
      </c>
      <c r="K235" s="157">
        <f t="shared" si="15"/>
        <v>0</v>
      </c>
    </row>
    <row r="236" spans="1:11">
      <c r="A236" s="157">
        <f>Master!AO241</f>
        <v>0</v>
      </c>
      <c r="B236" s="157">
        <f>Master!AN241</f>
        <v>0</v>
      </c>
      <c r="C236" s="157">
        <f>Master!L237</f>
        <v>0</v>
      </c>
      <c r="D236" s="157" t="str">
        <f t="shared" si="12"/>
        <v>OK</v>
      </c>
      <c r="E236" s="157" t="str">
        <f t="shared" si="13"/>
        <v>OK</v>
      </c>
      <c r="I236" s="157">
        <f>Master!B236</f>
        <v>0</v>
      </c>
      <c r="J236" s="157" t="str">
        <f t="shared" si="14"/>
        <v>Missing</v>
      </c>
      <c r="K236" s="157">
        <f t="shared" si="15"/>
        <v>0</v>
      </c>
    </row>
    <row r="237" spans="1:11">
      <c r="A237" s="157">
        <f>Master!AO242</f>
        <v>0</v>
      </c>
      <c r="B237" s="157">
        <f>Master!AN242</f>
        <v>0</v>
      </c>
      <c r="C237" s="157">
        <f>Master!L238</f>
        <v>0</v>
      </c>
      <c r="D237" s="157" t="str">
        <f t="shared" si="12"/>
        <v>OK</v>
      </c>
      <c r="E237" s="157" t="str">
        <f t="shared" si="13"/>
        <v>OK</v>
      </c>
      <c r="I237" s="157">
        <f>Master!B237</f>
        <v>0</v>
      </c>
      <c r="J237" s="157" t="str">
        <f t="shared" si="14"/>
        <v>Missing</v>
      </c>
      <c r="K237" s="157">
        <f t="shared" si="15"/>
        <v>0</v>
      </c>
    </row>
    <row r="238" spans="1:11">
      <c r="A238" s="157">
        <f>Master!AO243</f>
        <v>0</v>
      </c>
      <c r="B238" s="157">
        <f>Master!AN243</f>
        <v>0</v>
      </c>
      <c r="C238" s="157">
        <f>Master!L239</f>
        <v>0</v>
      </c>
      <c r="D238" s="157" t="str">
        <f t="shared" si="12"/>
        <v>OK</v>
      </c>
      <c r="E238" s="157" t="str">
        <f t="shared" si="13"/>
        <v>OK</v>
      </c>
      <c r="I238" s="157">
        <f>Master!B238</f>
        <v>0</v>
      </c>
      <c r="J238" s="157" t="str">
        <f t="shared" si="14"/>
        <v>Missing</v>
      </c>
      <c r="K238" s="157">
        <f t="shared" si="15"/>
        <v>0</v>
      </c>
    </row>
    <row r="239" spans="1:11">
      <c r="A239" s="157">
        <f>Master!AO244</f>
        <v>0</v>
      </c>
      <c r="B239" s="157">
        <f>Master!AN244</f>
        <v>0</v>
      </c>
      <c r="C239" s="157">
        <f>Master!L240</f>
        <v>0</v>
      </c>
      <c r="D239" s="157" t="str">
        <f t="shared" si="12"/>
        <v>OK</v>
      </c>
      <c r="E239" s="157" t="str">
        <f t="shared" si="13"/>
        <v>OK</v>
      </c>
      <c r="I239" s="157">
        <f>Master!B239</f>
        <v>0</v>
      </c>
      <c r="J239" s="157" t="str">
        <f t="shared" si="14"/>
        <v>Missing</v>
      </c>
      <c r="K239" s="157">
        <f t="shared" si="15"/>
        <v>0</v>
      </c>
    </row>
    <row r="240" spans="1:11">
      <c r="A240" s="157">
        <f>Master!AO245</f>
        <v>0</v>
      </c>
      <c r="B240" s="157">
        <f>Master!AN245</f>
        <v>0</v>
      </c>
      <c r="C240" s="157">
        <f>Master!L241</f>
        <v>0</v>
      </c>
      <c r="D240" s="157" t="str">
        <f t="shared" si="12"/>
        <v>OK</v>
      </c>
      <c r="E240" s="157" t="str">
        <f t="shared" si="13"/>
        <v>OK</v>
      </c>
      <c r="I240" s="157">
        <f>Master!B240</f>
        <v>0</v>
      </c>
      <c r="J240" s="157" t="str">
        <f t="shared" si="14"/>
        <v>Missing</v>
      </c>
      <c r="K240" s="157">
        <f t="shared" si="15"/>
        <v>0</v>
      </c>
    </row>
    <row r="241" spans="1:11">
      <c r="A241" s="157">
        <f>Master!AO246</f>
        <v>0</v>
      </c>
      <c r="B241" s="157">
        <f>Master!AN246</f>
        <v>0</v>
      </c>
      <c r="C241" s="157">
        <f>Master!L242</f>
        <v>0</v>
      </c>
      <c r="D241" s="157" t="str">
        <f t="shared" si="12"/>
        <v>OK</v>
      </c>
      <c r="E241" s="157" t="str">
        <f t="shared" si="13"/>
        <v>OK</v>
      </c>
      <c r="I241" s="157">
        <f>Master!B241</f>
        <v>0</v>
      </c>
      <c r="J241" s="157" t="str">
        <f t="shared" si="14"/>
        <v>Missing</v>
      </c>
      <c r="K241" s="157">
        <f t="shared" si="15"/>
        <v>0</v>
      </c>
    </row>
    <row r="242" spans="1:11">
      <c r="A242" s="157">
        <f>Master!AO247</f>
        <v>0</v>
      </c>
      <c r="B242" s="157">
        <f>Master!AN247</f>
        <v>0</v>
      </c>
      <c r="C242" s="157">
        <f>Master!L243</f>
        <v>0</v>
      </c>
      <c r="D242" s="157" t="str">
        <f t="shared" si="12"/>
        <v>OK</v>
      </c>
      <c r="E242" s="157" t="str">
        <f t="shared" si="13"/>
        <v>OK</v>
      </c>
      <c r="I242" s="157">
        <f>Master!B242</f>
        <v>0</v>
      </c>
      <c r="J242" s="157" t="str">
        <f t="shared" si="14"/>
        <v>Missing</v>
      </c>
      <c r="K242" s="157">
        <f t="shared" si="15"/>
        <v>0</v>
      </c>
    </row>
    <row r="243" spans="1:11">
      <c r="A243" s="157">
        <f>Master!AO248</f>
        <v>0</v>
      </c>
      <c r="B243" s="157">
        <f>Master!AN248</f>
        <v>0</v>
      </c>
      <c r="C243" s="157">
        <f>Master!L244</f>
        <v>0</v>
      </c>
      <c r="D243" s="157" t="str">
        <f t="shared" si="12"/>
        <v>OK</v>
      </c>
      <c r="E243" s="157" t="str">
        <f t="shared" si="13"/>
        <v>OK</v>
      </c>
      <c r="I243" s="157">
        <f>Master!B243</f>
        <v>0</v>
      </c>
      <c r="J243" s="157" t="str">
        <f t="shared" si="14"/>
        <v>Missing</v>
      </c>
      <c r="K243" s="157">
        <f t="shared" si="15"/>
        <v>0</v>
      </c>
    </row>
    <row r="244" spans="1:11">
      <c r="A244" s="157">
        <f>Master!AO249</f>
        <v>0</v>
      </c>
      <c r="B244" s="157">
        <f>Master!AN249</f>
        <v>0</v>
      </c>
      <c r="C244" s="157">
        <f>Master!L245</f>
        <v>0</v>
      </c>
      <c r="D244" s="157" t="str">
        <f t="shared" si="12"/>
        <v>OK</v>
      </c>
      <c r="E244" s="157" t="str">
        <f t="shared" si="13"/>
        <v>OK</v>
      </c>
      <c r="I244" s="157">
        <f>Master!B244</f>
        <v>0</v>
      </c>
      <c r="J244" s="157" t="str">
        <f t="shared" si="14"/>
        <v>Missing</v>
      </c>
      <c r="K244" s="157">
        <f t="shared" si="15"/>
        <v>0</v>
      </c>
    </row>
    <row r="245" spans="1:11">
      <c r="A245" s="157">
        <f>Master!AO250</f>
        <v>0</v>
      </c>
      <c r="B245" s="157">
        <f>Master!AN250</f>
        <v>0</v>
      </c>
      <c r="C245" s="157">
        <f>Master!L246</f>
        <v>0</v>
      </c>
      <c r="D245" s="157" t="str">
        <f t="shared" si="12"/>
        <v>OK</v>
      </c>
      <c r="E245" s="157" t="str">
        <f t="shared" si="13"/>
        <v>OK</v>
      </c>
      <c r="I245" s="157">
        <f>Master!B245</f>
        <v>0</v>
      </c>
      <c r="J245" s="157" t="str">
        <f t="shared" si="14"/>
        <v>Missing</v>
      </c>
      <c r="K245" s="157">
        <f t="shared" si="15"/>
        <v>0</v>
      </c>
    </row>
    <row r="246" spans="1:11">
      <c r="A246" s="157">
        <f>Master!AO251</f>
        <v>0</v>
      </c>
      <c r="B246" s="157">
        <f>Master!AN251</f>
        <v>0</v>
      </c>
      <c r="C246" s="157">
        <f>Master!L247</f>
        <v>0</v>
      </c>
      <c r="D246" s="157" t="str">
        <f t="shared" si="12"/>
        <v>OK</v>
      </c>
      <c r="E246" s="157" t="str">
        <f t="shared" si="13"/>
        <v>OK</v>
      </c>
      <c r="I246" s="157">
        <f>Master!B246</f>
        <v>0</v>
      </c>
      <c r="J246" s="157" t="str">
        <f t="shared" si="14"/>
        <v>Missing</v>
      </c>
      <c r="K246" s="157">
        <f t="shared" si="15"/>
        <v>0</v>
      </c>
    </row>
    <row r="247" spans="1:11">
      <c r="A247" s="157">
        <f>Master!AO252</f>
        <v>0</v>
      </c>
      <c r="B247" s="157">
        <f>Master!AN252</f>
        <v>0</v>
      </c>
      <c r="C247" s="157">
        <f>Master!L248</f>
        <v>0</v>
      </c>
      <c r="D247" s="157" t="str">
        <f t="shared" si="12"/>
        <v>OK</v>
      </c>
      <c r="E247" s="157" t="str">
        <f t="shared" si="13"/>
        <v>OK</v>
      </c>
      <c r="I247" s="157">
        <f>Master!B247</f>
        <v>0</v>
      </c>
      <c r="J247" s="157" t="str">
        <f t="shared" si="14"/>
        <v>Missing</v>
      </c>
      <c r="K247" s="157">
        <f t="shared" si="15"/>
        <v>0</v>
      </c>
    </row>
    <row r="248" spans="1:11">
      <c r="A248" s="157">
        <f>Master!AO253</f>
        <v>0</v>
      </c>
      <c r="B248" s="157">
        <f>Master!AN253</f>
        <v>0</v>
      </c>
      <c r="C248" s="157">
        <f>Master!L249</f>
        <v>0</v>
      </c>
      <c r="D248" s="157" t="str">
        <f t="shared" si="12"/>
        <v>OK</v>
      </c>
      <c r="E248" s="157" t="str">
        <f t="shared" si="13"/>
        <v>OK</v>
      </c>
      <c r="I248" s="157">
        <f>Master!B248</f>
        <v>0</v>
      </c>
      <c r="J248" s="157" t="str">
        <f t="shared" si="14"/>
        <v>Missing</v>
      </c>
      <c r="K248" s="157">
        <f t="shared" si="15"/>
        <v>0</v>
      </c>
    </row>
    <row r="249" spans="1:11">
      <c r="A249" s="157">
        <f>Master!AO254</f>
        <v>0</v>
      </c>
      <c r="B249" s="157">
        <f>Master!AN254</f>
        <v>0</v>
      </c>
      <c r="C249" s="157">
        <f>Master!L250</f>
        <v>0</v>
      </c>
      <c r="D249" s="157" t="str">
        <f t="shared" si="12"/>
        <v>OK</v>
      </c>
      <c r="E249" s="157" t="str">
        <f t="shared" si="13"/>
        <v>OK</v>
      </c>
      <c r="I249" s="157">
        <f>Master!B249</f>
        <v>0</v>
      </c>
      <c r="J249" s="157" t="str">
        <f t="shared" si="14"/>
        <v>Missing</v>
      </c>
      <c r="K249" s="157">
        <f t="shared" si="15"/>
        <v>0</v>
      </c>
    </row>
    <row r="250" spans="1:11">
      <c r="A250" s="157">
        <f>Master!AO255</f>
        <v>0</v>
      </c>
      <c r="B250" s="157">
        <f>Master!AN255</f>
        <v>0</v>
      </c>
      <c r="C250" s="157">
        <f>Master!L251</f>
        <v>0</v>
      </c>
      <c r="D250" s="157" t="str">
        <f t="shared" si="12"/>
        <v>OK</v>
      </c>
      <c r="E250" s="157" t="str">
        <f t="shared" si="13"/>
        <v>OK</v>
      </c>
      <c r="I250" s="157">
        <f>Master!B250</f>
        <v>0</v>
      </c>
      <c r="J250" s="157" t="str">
        <f t="shared" si="14"/>
        <v>Missing</v>
      </c>
      <c r="K250" s="157">
        <f t="shared" si="15"/>
        <v>0</v>
      </c>
    </row>
    <row r="251" spans="1:11">
      <c r="A251" s="157">
        <f>Master!AO256</f>
        <v>0</v>
      </c>
      <c r="B251" s="157">
        <f>Master!AN256</f>
        <v>0</v>
      </c>
      <c r="C251" s="157">
        <f>Master!L252</f>
        <v>0</v>
      </c>
      <c r="D251" s="157" t="str">
        <f t="shared" si="12"/>
        <v>OK</v>
      </c>
      <c r="E251" s="157" t="str">
        <f t="shared" si="13"/>
        <v>OK</v>
      </c>
      <c r="I251" s="157">
        <f>Master!B251</f>
        <v>0</v>
      </c>
      <c r="J251" s="157" t="str">
        <f t="shared" si="14"/>
        <v>Missing</v>
      </c>
      <c r="K251" s="157">
        <f t="shared" si="15"/>
        <v>0</v>
      </c>
    </row>
    <row r="252" spans="1:11">
      <c r="A252" s="157">
        <f>Master!AO257</f>
        <v>0</v>
      </c>
      <c r="B252" s="157">
        <f>Master!AN257</f>
        <v>0</v>
      </c>
      <c r="C252" s="157">
        <f>Master!L253</f>
        <v>0</v>
      </c>
      <c r="D252" s="157" t="str">
        <f t="shared" si="12"/>
        <v>OK</v>
      </c>
      <c r="E252" s="157" t="str">
        <f t="shared" si="13"/>
        <v>OK</v>
      </c>
      <c r="I252" s="157">
        <f>Master!B252</f>
        <v>0</v>
      </c>
      <c r="J252" s="157" t="str">
        <f t="shared" si="14"/>
        <v>Missing</v>
      </c>
      <c r="K252" s="157">
        <f t="shared" si="15"/>
        <v>0</v>
      </c>
    </row>
    <row r="253" spans="1:11">
      <c r="A253" s="157">
        <f>Master!AO258</f>
        <v>0</v>
      </c>
      <c r="B253" s="157">
        <f>Master!AN258</f>
        <v>0</v>
      </c>
      <c r="C253" s="157">
        <f>Master!L254</f>
        <v>0</v>
      </c>
      <c r="D253" s="157" t="str">
        <f t="shared" si="12"/>
        <v>OK</v>
      </c>
      <c r="E253" s="157" t="str">
        <f t="shared" si="13"/>
        <v>OK</v>
      </c>
      <c r="I253" s="157">
        <f>Master!B253</f>
        <v>0</v>
      </c>
      <c r="J253" s="157" t="str">
        <f t="shared" si="14"/>
        <v>Missing</v>
      </c>
      <c r="K253" s="157">
        <f t="shared" si="15"/>
        <v>0</v>
      </c>
    </row>
    <row r="254" spans="1:11">
      <c r="A254" s="157">
        <f>Master!AO259</f>
        <v>0</v>
      </c>
      <c r="B254" s="157">
        <f>Master!AN259</f>
        <v>0</v>
      </c>
      <c r="C254" s="157">
        <f>Master!L255</f>
        <v>0</v>
      </c>
      <c r="D254" s="157" t="str">
        <f t="shared" si="12"/>
        <v>OK</v>
      </c>
      <c r="E254" s="157" t="str">
        <f t="shared" si="13"/>
        <v>OK</v>
      </c>
      <c r="I254" s="157">
        <f>Master!B254</f>
        <v>0</v>
      </c>
      <c r="J254" s="157" t="str">
        <f t="shared" si="14"/>
        <v>Missing</v>
      </c>
      <c r="K254" s="157">
        <f t="shared" si="15"/>
        <v>0</v>
      </c>
    </row>
    <row r="255" spans="1:11">
      <c r="A255" s="157">
        <f>Master!AO260</f>
        <v>0</v>
      </c>
      <c r="B255" s="157">
        <f>Master!AN260</f>
        <v>0</v>
      </c>
      <c r="C255" s="157">
        <f>Master!L256</f>
        <v>0</v>
      </c>
      <c r="D255" s="157" t="str">
        <f t="shared" si="12"/>
        <v>OK</v>
      </c>
      <c r="E255" s="157" t="str">
        <f t="shared" si="13"/>
        <v>OK</v>
      </c>
      <c r="I255" s="157">
        <f>Master!B255</f>
        <v>0</v>
      </c>
      <c r="J255" s="157" t="str">
        <f t="shared" si="14"/>
        <v>Missing</v>
      </c>
      <c r="K255" s="157">
        <f t="shared" si="15"/>
        <v>0</v>
      </c>
    </row>
    <row r="256" spans="1:11">
      <c r="A256" s="157">
        <f>Master!AO261</f>
        <v>0</v>
      </c>
      <c r="B256" s="157">
        <f>Master!AN261</f>
        <v>0</v>
      </c>
      <c r="C256" s="157">
        <f>Master!L257</f>
        <v>0</v>
      </c>
      <c r="D256" s="157" t="str">
        <f t="shared" si="12"/>
        <v>OK</v>
      </c>
      <c r="E256" s="157" t="str">
        <f t="shared" si="13"/>
        <v>OK</v>
      </c>
      <c r="I256" s="157">
        <f>Master!B256</f>
        <v>0</v>
      </c>
      <c r="J256" s="157" t="str">
        <f t="shared" si="14"/>
        <v>Missing</v>
      </c>
      <c r="K256" s="157">
        <f t="shared" si="15"/>
        <v>0</v>
      </c>
    </row>
    <row r="257" spans="1:11">
      <c r="A257" s="157">
        <f>Master!AO262</f>
        <v>0</v>
      </c>
      <c r="B257" s="157">
        <f>Master!AN262</f>
        <v>0</v>
      </c>
      <c r="C257" s="157">
        <f>Master!L258</f>
        <v>0</v>
      </c>
      <c r="D257" s="157" t="str">
        <f t="shared" si="12"/>
        <v>OK</v>
      </c>
      <c r="E257" s="157" t="str">
        <f t="shared" si="13"/>
        <v>OK</v>
      </c>
      <c r="I257" s="157">
        <f>Master!B257</f>
        <v>0</v>
      </c>
      <c r="J257" s="157" t="str">
        <f t="shared" si="14"/>
        <v>Missing</v>
      </c>
      <c r="K257" s="157">
        <f t="shared" si="15"/>
        <v>0</v>
      </c>
    </row>
    <row r="258" spans="1:11">
      <c r="A258" s="157">
        <f>Master!AO263</f>
        <v>0</v>
      </c>
      <c r="B258" s="157">
        <f>Master!AN263</f>
        <v>0</v>
      </c>
      <c r="C258" s="157">
        <f>Master!L259</f>
        <v>0</v>
      </c>
      <c r="D258" s="157" t="str">
        <f t="shared" si="12"/>
        <v>OK</v>
      </c>
      <c r="E258" s="157" t="str">
        <f t="shared" si="13"/>
        <v>OK</v>
      </c>
      <c r="I258" s="157">
        <f>Master!B258</f>
        <v>0</v>
      </c>
      <c r="J258" s="157" t="str">
        <f t="shared" si="14"/>
        <v>Missing</v>
      </c>
      <c r="K258" s="157">
        <f t="shared" si="15"/>
        <v>0</v>
      </c>
    </row>
    <row r="259" spans="1:11">
      <c r="A259" s="157">
        <f>Master!AO264</f>
        <v>0</v>
      </c>
      <c r="B259" s="157">
        <f>Master!AN264</f>
        <v>0</v>
      </c>
      <c r="C259" s="157">
        <f>Master!L260</f>
        <v>0</v>
      </c>
      <c r="D259" s="157" t="str">
        <f t="shared" ref="D259:D322" si="16">IF(COUNTIF(B:B,C259),"OK","Missing")</f>
        <v>OK</v>
      </c>
      <c r="E259" s="157" t="str">
        <f t="shared" ref="E259:E322" si="17">IF(D259="Missing",C259,"OK")</f>
        <v>OK</v>
      </c>
      <c r="I259" s="157">
        <f>Master!B259</f>
        <v>0</v>
      </c>
      <c r="J259" s="157" t="str">
        <f t="shared" si="14"/>
        <v>Missing</v>
      </c>
      <c r="K259" s="157">
        <f t="shared" si="15"/>
        <v>0</v>
      </c>
    </row>
    <row r="260" spans="1:11">
      <c r="A260" s="157">
        <f>Master!AO265</f>
        <v>0</v>
      </c>
      <c r="B260" s="157">
        <f>Master!AN265</f>
        <v>0</v>
      </c>
      <c r="C260" s="157">
        <f>Master!L261</f>
        <v>0</v>
      </c>
      <c r="D260" s="157" t="str">
        <f t="shared" si="16"/>
        <v>OK</v>
      </c>
      <c r="E260" s="157" t="str">
        <f t="shared" si="17"/>
        <v>OK</v>
      </c>
      <c r="I260" s="157">
        <f>Master!B260</f>
        <v>0</v>
      </c>
      <c r="J260" s="157" t="str">
        <f t="shared" ref="J260:J301" si="18">IF(COUNTIF(H:H,I260),"OK","Missing")</f>
        <v>Missing</v>
      </c>
      <c r="K260" s="157">
        <f t="shared" ref="K260:K301" si="19">IF(J260="Missing",I260,"OK")</f>
        <v>0</v>
      </c>
    </row>
    <row r="261" spans="1:11">
      <c r="A261" s="157">
        <f>Master!AO266</f>
        <v>0</v>
      </c>
      <c r="B261" s="157">
        <f>Master!AN266</f>
        <v>0</v>
      </c>
      <c r="C261" s="157">
        <f>Master!L262</f>
        <v>0</v>
      </c>
      <c r="D261" s="157" t="str">
        <f t="shared" si="16"/>
        <v>OK</v>
      </c>
      <c r="E261" s="157" t="str">
        <f t="shared" si="17"/>
        <v>OK</v>
      </c>
      <c r="I261" s="157">
        <f>Master!B261</f>
        <v>0</v>
      </c>
      <c r="J261" s="157" t="str">
        <f t="shared" si="18"/>
        <v>Missing</v>
      </c>
      <c r="K261" s="157">
        <f t="shared" si="19"/>
        <v>0</v>
      </c>
    </row>
    <row r="262" spans="1:11">
      <c r="A262" s="157">
        <f>Master!AO267</f>
        <v>0</v>
      </c>
      <c r="B262" s="157">
        <f>Master!AN267</f>
        <v>0</v>
      </c>
      <c r="C262" s="157">
        <f>Master!L263</f>
        <v>0</v>
      </c>
      <c r="D262" s="157" t="str">
        <f t="shared" si="16"/>
        <v>OK</v>
      </c>
      <c r="E262" s="157" t="str">
        <f t="shared" si="17"/>
        <v>OK</v>
      </c>
      <c r="I262" s="157">
        <f>Master!B262</f>
        <v>0</v>
      </c>
      <c r="J262" s="157" t="str">
        <f t="shared" si="18"/>
        <v>Missing</v>
      </c>
      <c r="K262" s="157">
        <f t="shared" si="19"/>
        <v>0</v>
      </c>
    </row>
    <row r="263" spans="1:11">
      <c r="A263" s="157">
        <f>Master!AO268</f>
        <v>0</v>
      </c>
      <c r="B263" s="157">
        <f>Master!AN268</f>
        <v>0</v>
      </c>
      <c r="C263" s="157">
        <f>Master!L264</f>
        <v>0</v>
      </c>
      <c r="D263" s="157" t="str">
        <f t="shared" si="16"/>
        <v>OK</v>
      </c>
      <c r="E263" s="157" t="str">
        <f t="shared" si="17"/>
        <v>OK</v>
      </c>
      <c r="I263" s="157">
        <f>Master!B263</f>
        <v>0</v>
      </c>
      <c r="J263" s="157" t="str">
        <f t="shared" si="18"/>
        <v>Missing</v>
      </c>
      <c r="K263" s="157">
        <f t="shared" si="19"/>
        <v>0</v>
      </c>
    </row>
    <row r="264" spans="1:11">
      <c r="A264" s="157">
        <f>Master!AO269</f>
        <v>0</v>
      </c>
      <c r="B264" s="157">
        <f>Master!AN269</f>
        <v>0</v>
      </c>
      <c r="C264" s="157">
        <f>Master!L265</f>
        <v>0</v>
      </c>
      <c r="D264" s="157" t="str">
        <f t="shared" si="16"/>
        <v>OK</v>
      </c>
      <c r="E264" s="157" t="str">
        <f t="shared" si="17"/>
        <v>OK</v>
      </c>
      <c r="I264" s="157">
        <f>Master!B264</f>
        <v>0</v>
      </c>
      <c r="J264" s="157" t="str">
        <f t="shared" si="18"/>
        <v>Missing</v>
      </c>
      <c r="K264" s="157">
        <f t="shared" si="19"/>
        <v>0</v>
      </c>
    </row>
    <row r="265" spans="1:11">
      <c r="A265" s="157">
        <f>Master!AO270</f>
        <v>0</v>
      </c>
      <c r="B265" s="157">
        <f>Master!AN270</f>
        <v>0</v>
      </c>
      <c r="C265" s="157">
        <f>Master!L266</f>
        <v>0</v>
      </c>
      <c r="D265" s="157" t="str">
        <f t="shared" si="16"/>
        <v>OK</v>
      </c>
      <c r="E265" s="157" t="str">
        <f t="shared" si="17"/>
        <v>OK</v>
      </c>
      <c r="I265" s="157">
        <f>Master!B265</f>
        <v>0</v>
      </c>
      <c r="J265" s="157" t="str">
        <f t="shared" si="18"/>
        <v>Missing</v>
      </c>
      <c r="K265" s="157">
        <f t="shared" si="19"/>
        <v>0</v>
      </c>
    </row>
    <row r="266" spans="1:11">
      <c r="A266" s="157">
        <f>Master!AO271</f>
        <v>0</v>
      </c>
      <c r="B266" s="157">
        <f>Master!AN271</f>
        <v>0</v>
      </c>
      <c r="C266" s="157">
        <f>Master!L267</f>
        <v>0</v>
      </c>
      <c r="D266" s="157" t="str">
        <f t="shared" si="16"/>
        <v>OK</v>
      </c>
      <c r="E266" s="157" t="str">
        <f t="shared" si="17"/>
        <v>OK</v>
      </c>
      <c r="I266" s="157">
        <f>Master!B266</f>
        <v>0</v>
      </c>
      <c r="J266" s="157" t="str">
        <f t="shared" si="18"/>
        <v>Missing</v>
      </c>
      <c r="K266" s="157">
        <f t="shared" si="19"/>
        <v>0</v>
      </c>
    </row>
    <row r="267" spans="1:11">
      <c r="A267" s="157">
        <f>Master!AO272</f>
        <v>0</v>
      </c>
      <c r="B267" s="157">
        <f>Master!AN272</f>
        <v>0</v>
      </c>
      <c r="C267" s="157">
        <f>Master!L268</f>
        <v>0</v>
      </c>
      <c r="D267" s="157" t="str">
        <f t="shared" si="16"/>
        <v>OK</v>
      </c>
      <c r="E267" s="157" t="str">
        <f t="shared" si="17"/>
        <v>OK</v>
      </c>
      <c r="I267" s="157">
        <f>Master!B267</f>
        <v>0</v>
      </c>
      <c r="J267" s="157" t="str">
        <f t="shared" si="18"/>
        <v>Missing</v>
      </c>
      <c r="K267" s="157">
        <f t="shared" si="19"/>
        <v>0</v>
      </c>
    </row>
    <row r="268" spans="1:11">
      <c r="A268" s="157">
        <f>Master!AO273</f>
        <v>0</v>
      </c>
      <c r="B268" s="157">
        <f>Master!AN273</f>
        <v>0</v>
      </c>
      <c r="C268" s="157">
        <f>Master!L269</f>
        <v>0</v>
      </c>
      <c r="D268" s="157" t="str">
        <f t="shared" si="16"/>
        <v>OK</v>
      </c>
      <c r="E268" s="157" t="str">
        <f t="shared" si="17"/>
        <v>OK</v>
      </c>
      <c r="I268" s="157">
        <f>Master!B268</f>
        <v>0</v>
      </c>
      <c r="J268" s="157" t="str">
        <f t="shared" si="18"/>
        <v>Missing</v>
      </c>
      <c r="K268" s="157">
        <f t="shared" si="19"/>
        <v>0</v>
      </c>
    </row>
    <row r="269" spans="1:11">
      <c r="A269" s="157">
        <f>Master!AO274</f>
        <v>0</v>
      </c>
      <c r="B269" s="157">
        <f>Master!AN274</f>
        <v>0</v>
      </c>
      <c r="C269" s="157">
        <f>Master!L270</f>
        <v>0</v>
      </c>
      <c r="D269" s="157" t="str">
        <f t="shared" si="16"/>
        <v>OK</v>
      </c>
      <c r="E269" s="157" t="str">
        <f t="shared" si="17"/>
        <v>OK</v>
      </c>
      <c r="I269" s="157">
        <f>Master!B269</f>
        <v>0</v>
      </c>
      <c r="J269" s="157" t="str">
        <f t="shared" si="18"/>
        <v>Missing</v>
      </c>
      <c r="K269" s="157">
        <f t="shared" si="19"/>
        <v>0</v>
      </c>
    </row>
    <row r="270" spans="1:11">
      <c r="A270" s="157">
        <f>Master!AO275</f>
        <v>0</v>
      </c>
      <c r="B270" s="157">
        <f>Master!AN275</f>
        <v>0</v>
      </c>
      <c r="C270" s="157">
        <f>Master!L271</f>
        <v>0</v>
      </c>
      <c r="D270" s="157" t="str">
        <f t="shared" si="16"/>
        <v>OK</v>
      </c>
      <c r="E270" s="157" t="str">
        <f t="shared" si="17"/>
        <v>OK</v>
      </c>
      <c r="I270" s="157">
        <f>Master!B270</f>
        <v>0</v>
      </c>
      <c r="J270" s="157" t="str">
        <f t="shared" si="18"/>
        <v>Missing</v>
      </c>
      <c r="K270" s="157">
        <f t="shared" si="19"/>
        <v>0</v>
      </c>
    </row>
    <row r="271" spans="1:11">
      <c r="A271" s="157">
        <f>Master!AO276</f>
        <v>0</v>
      </c>
      <c r="B271" s="157">
        <f>Master!AN276</f>
        <v>0</v>
      </c>
      <c r="C271" s="157">
        <f>Master!L272</f>
        <v>0</v>
      </c>
      <c r="D271" s="157" t="str">
        <f t="shared" si="16"/>
        <v>OK</v>
      </c>
      <c r="E271" s="157" t="str">
        <f t="shared" si="17"/>
        <v>OK</v>
      </c>
      <c r="I271" s="157">
        <f>Master!B271</f>
        <v>0</v>
      </c>
      <c r="J271" s="157" t="str">
        <f t="shared" si="18"/>
        <v>Missing</v>
      </c>
      <c r="K271" s="157">
        <f t="shared" si="19"/>
        <v>0</v>
      </c>
    </row>
    <row r="272" spans="1:11">
      <c r="A272" s="157">
        <f>Master!AO277</f>
        <v>0</v>
      </c>
      <c r="B272" s="157">
        <f>Master!AN277</f>
        <v>0</v>
      </c>
      <c r="C272" s="157">
        <f>Master!L273</f>
        <v>0</v>
      </c>
      <c r="D272" s="157" t="str">
        <f t="shared" si="16"/>
        <v>OK</v>
      </c>
      <c r="E272" s="157" t="str">
        <f t="shared" si="17"/>
        <v>OK</v>
      </c>
      <c r="I272" s="157">
        <f>Master!B272</f>
        <v>0</v>
      </c>
      <c r="J272" s="157" t="str">
        <f t="shared" si="18"/>
        <v>Missing</v>
      </c>
      <c r="K272" s="157">
        <f t="shared" si="19"/>
        <v>0</v>
      </c>
    </row>
    <row r="273" spans="1:11">
      <c r="A273" s="157">
        <f>Master!AO278</f>
        <v>0</v>
      </c>
      <c r="B273" s="157">
        <f>Master!AN278</f>
        <v>0</v>
      </c>
      <c r="C273" s="157">
        <f>Master!L274</f>
        <v>0</v>
      </c>
      <c r="D273" s="157" t="str">
        <f t="shared" si="16"/>
        <v>OK</v>
      </c>
      <c r="E273" s="157" t="str">
        <f t="shared" si="17"/>
        <v>OK</v>
      </c>
      <c r="I273" s="157">
        <f>Master!B273</f>
        <v>0</v>
      </c>
      <c r="J273" s="157" t="str">
        <f t="shared" si="18"/>
        <v>Missing</v>
      </c>
      <c r="K273" s="157">
        <f t="shared" si="19"/>
        <v>0</v>
      </c>
    </row>
    <row r="274" spans="1:11">
      <c r="A274" s="157">
        <f>Master!AO279</f>
        <v>0</v>
      </c>
      <c r="B274" s="157">
        <f>Master!AN279</f>
        <v>0</v>
      </c>
      <c r="C274" s="157">
        <f>Master!L275</f>
        <v>0</v>
      </c>
      <c r="D274" s="157" t="str">
        <f t="shared" si="16"/>
        <v>OK</v>
      </c>
      <c r="E274" s="157" t="str">
        <f t="shared" si="17"/>
        <v>OK</v>
      </c>
      <c r="I274" s="157">
        <f>Master!B274</f>
        <v>0</v>
      </c>
      <c r="J274" s="157" t="str">
        <f t="shared" si="18"/>
        <v>Missing</v>
      </c>
      <c r="K274" s="157">
        <f t="shared" si="19"/>
        <v>0</v>
      </c>
    </row>
    <row r="275" spans="1:11">
      <c r="A275" s="157">
        <f>Master!AO280</f>
        <v>0</v>
      </c>
      <c r="B275" s="157">
        <f>Master!AN280</f>
        <v>0</v>
      </c>
      <c r="C275" s="157">
        <f>Master!L276</f>
        <v>0</v>
      </c>
      <c r="D275" s="157" t="str">
        <f t="shared" si="16"/>
        <v>OK</v>
      </c>
      <c r="E275" s="157" t="str">
        <f t="shared" si="17"/>
        <v>OK</v>
      </c>
      <c r="I275" s="157">
        <f>Master!B275</f>
        <v>0</v>
      </c>
      <c r="J275" s="157" t="str">
        <f t="shared" si="18"/>
        <v>Missing</v>
      </c>
      <c r="K275" s="157">
        <f t="shared" si="19"/>
        <v>0</v>
      </c>
    </row>
    <row r="276" spans="1:11">
      <c r="A276" s="157">
        <f>Master!AO281</f>
        <v>0</v>
      </c>
      <c r="B276" s="157">
        <f>Master!AN281</f>
        <v>0</v>
      </c>
      <c r="C276" s="157">
        <f>Master!L277</f>
        <v>0</v>
      </c>
      <c r="D276" s="157" t="str">
        <f t="shared" si="16"/>
        <v>OK</v>
      </c>
      <c r="E276" s="157" t="str">
        <f t="shared" si="17"/>
        <v>OK</v>
      </c>
      <c r="I276" s="157">
        <f>Master!B276</f>
        <v>0</v>
      </c>
      <c r="J276" s="157" t="str">
        <f t="shared" si="18"/>
        <v>Missing</v>
      </c>
      <c r="K276" s="157">
        <f t="shared" si="19"/>
        <v>0</v>
      </c>
    </row>
    <row r="277" spans="1:11">
      <c r="A277" s="157">
        <f>Master!AO282</f>
        <v>0</v>
      </c>
      <c r="B277" s="157">
        <f>Master!AN282</f>
        <v>0</v>
      </c>
      <c r="C277" s="157">
        <f>Master!L278</f>
        <v>0</v>
      </c>
      <c r="D277" s="157" t="str">
        <f t="shared" si="16"/>
        <v>OK</v>
      </c>
      <c r="E277" s="157" t="str">
        <f t="shared" si="17"/>
        <v>OK</v>
      </c>
      <c r="I277" s="157">
        <f>Master!B277</f>
        <v>0</v>
      </c>
      <c r="J277" s="157" t="str">
        <f t="shared" si="18"/>
        <v>Missing</v>
      </c>
      <c r="K277" s="157">
        <f t="shared" si="19"/>
        <v>0</v>
      </c>
    </row>
    <row r="278" spans="1:11">
      <c r="A278" s="157">
        <f>Master!AO283</f>
        <v>0</v>
      </c>
      <c r="B278" s="157">
        <f>Master!AN283</f>
        <v>0</v>
      </c>
      <c r="C278" s="157">
        <f>Master!L279</f>
        <v>0</v>
      </c>
      <c r="D278" s="157" t="str">
        <f t="shared" si="16"/>
        <v>OK</v>
      </c>
      <c r="E278" s="157" t="str">
        <f t="shared" si="17"/>
        <v>OK</v>
      </c>
      <c r="I278" s="157">
        <f>Master!B278</f>
        <v>0</v>
      </c>
      <c r="J278" s="157" t="str">
        <f t="shared" si="18"/>
        <v>Missing</v>
      </c>
      <c r="K278" s="157">
        <f t="shared" si="19"/>
        <v>0</v>
      </c>
    </row>
    <row r="279" spans="1:11">
      <c r="A279" s="157">
        <f>Master!AO284</f>
        <v>0</v>
      </c>
      <c r="B279" s="157">
        <f>Master!AN284</f>
        <v>0</v>
      </c>
      <c r="C279" s="157">
        <f>Master!L280</f>
        <v>0</v>
      </c>
      <c r="D279" s="157" t="str">
        <f t="shared" si="16"/>
        <v>OK</v>
      </c>
      <c r="E279" s="157" t="str">
        <f t="shared" si="17"/>
        <v>OK</v>
      </c>
      <c r="I279" s="157">
        <f>Master!B279</f>
        <v>0</v>
      </c>
      <c r="J279" s="157" t="str">
        <f t="shared" si="18"/>
        <v>Missing</v>
      </c>
      <c r="K279" s="157">
        <f t="shared" si="19"/>
        <v>0</v>
      </c>
    </row>
    <row r="280" spans="1:11">
      <c r="A280" s="157">
        <f>Master!AO285</f>
        <v>0</v>
      </c>
      <c r="B280" s="157">
        <f>Master!AN285</f>
        <v>0</v>
      </c>
      <c r="C280" s="157">
        <f>Master!L281</f>
        <v>0</v>
      </c>
      <c r="D280" s="157" t="str">
        <f t="shared" si="16"/>
        <v>OK</v>
      </c>
      <c r="E280" s="157" t="str">
        <f t="shared" si="17"/>
        <v>OK</v>
      </c>
      <c r="I280" s="157">
        <f>Master!B280</f>
        <v>0</v>
      </c>
      <c r="J280" s="157" t="str">
        <f t="shared" si="18"/>
        <v>Missing</v>
      </c>
      <c r="K280" s="157">
        <f t="shared" si="19"/>
        <v>0</v>
      </c>
    </row>
    <row r="281" spans="1:11">
      <c r="A281" s="157">
        <f>Master!AO286</f>
        <v>0</v>
      </c>
      <c r="B281" s="157">
        <f>Master!AN286</f>
        <v>0</v>
      </c>
      <c r="C281" s="157">
        <f>Master!L282</f>
        <v>0</v>
      </c>
      <c r="D281" s="157" t="str">
        <f t="shared" si="16"/>
        <v>OK</v>
      </c>
      <c r="E281" s="157" t="str">
        <f t="shared" si="17"/>
        <v>OK</v>
      </c>
      <c r="I281" s="157">
        <f>Master!B281</f>
        <v>0</v>
      </c>
      <c r="J281" s="157" t="str">
        <f t="shared" si="18"/>
        <v>Missing</v>
      </c>
      <c r="K281" s="157">
        <f t="shared" si="19"/>
        <v>0</v>
      </c>
    </row>
    <row r="282" spans="1:11">
      <c r="A282" s="157">
        <f>Master!AO287</f>
        <v>0</v>
      </c>
      <c r="B282" s="157">
        <f>Master!AN287</f>
        <v>0</v>
      </c>
      <c r="C282" s="157">
        <f>Master!L283</f>
        <v>0</v>
      </c>
      <c r="D282" s="157" t="str">
        <f t="shared" si="16"/>
        <v>OK</v>
      </c>
      <c r="E282" s="157" t="str">
        <f t="shared" si="17"/>
        <v>OK</v>
      </c>
      <c r="I282" s="157">
        <f>Master!B282</f>
        <v>0</v>
      </c>
      <c r="J282" s="157" t="str">
        <f t="shared" si="18"/>
        <v>Missing</v>
      </c>
      <c r="K282" s="157">
        <f t="shared" si="19"/>
        <v>0</v>
      </c>
    </row>
    <row r="283" spans="1:11">
      <c r="A283" s="157">
        <f>Master!AO288</f>
        <v>0</v>
      </c>
      <c r="B283" s="157">
        <f>Master!AN288</f>
        <v>0</v>
      </c>
      <c r="C283" s="157">
        <f>Master!L284</f>
        <v>0</v>
      </c>
      <c r="D283" s="157" t="str">
        <f t="shared" si="16"/>
        <v>OK</v>
      </c>
      <c r="E283" s="157" t="str">
        <f t="shared" si="17"/>
        <v>OK</v>
      </c>
      <c r="I283" s="157">
        <f>Master!B283</f>
        <v>0</v>
      </c>
      <c r="J283" s="157" t="str">
        <f t="shared" si="18"/>
        <v>Missing</v>
      </c>
      <c r="K283" s="157">
        <f t="shared" si="19"/>
        <v>0</v>
      </c>
    </row>
    <row r="284" spans="1:11">
      <c r="A284" s="157">
        <f>Master!AO289</f>
        <v>0</v>
      </c>
      <c r="B284" s="157">
        <f>Master!AN289</f>
        <v>0</v>
      </c>
      <c r="C284" s="157">
        <f>Master!L285</f>
        <v>0</v>
      </c>
      <c r="D284" s="157" t="str">
        <f t="shared" si="16"/>
        <v>OK</v>
      </c>
      <c r="E284" s="157" t="str">
        <f t="shared" si="17"/>
        <v>OK</v>
      </c>
      <c r="I284" s="157">
        <f>Master!B284</f>
        <v>0</v>
      </c>
      <c r="J284" s="157" t="str">
        <f t="shared" si="18"/>
        <v>Missing</v>
      </c>
      <c r="K284" s="157">
        <f t="shared" si="19"/>
        <v>0</v>
      </c>
    </row>
    <row r="285" spans="1:11">
      <c r="A285" s="157">
        <f>Master!AO290</f>
        <v>0</v>
      </c>
      <c r="B285" s="157">
        <f>Master!AN290</f>
        <v>0</v>
      </c>
      <c r="C285" s="157">
        <f>Master!L286</f>
        <v>0</v>
      </c>
      <c r="D285" s="157" t="str">
        <f t="shared" si="16"/>
        <v>OK</v>
      </c>
      <c r="E285" s="157" t="str">
        <f t="shared" si="17"/>
        <v>OK</v>
      </c>
      <c r="I285" s="157">
        <f>Master!B285</f>
        <v>0</v>
      </c>
      <c r="J285" s="157" t="str">
        <f t="shared" si="18"/>
        <v>Missing</v>
      </c>
      <c r="K285" s="157">
        <f t="shared" si="19"/>
        <v>0</v>
      </c>
    </row>
    <row r="286" spans="1:11">
      <c r="A286" s="157">
        <f>Master!AO291</f>
        <v>0</v>
      </c>
      <c r="B286" s="157">
        <f>Master!AN291</f>
        <v>0</v>
      </c>
      <c r="C286" s="157">
        <f>Master!L287</f>
        <v>0</v>
      </c>
      <c r="D286" s="157" t="str">
        <f t="shared" si="16"/>
        <v>OK</v>
      </c>
      <c r="E286" s="157" t="str">
        <f t="shared" si="17"/>
        <v>OK</v>
      </c>
      <c r="I286" s="157">
        <f>Master!B286</f>
        <v>0</v>
      </c>
      <c r="J286" s="157" t="str">
        <f t="shared" si="18"/>
        <v>Missing</v>
      </c>
      <c r="K286" s="157">
        <f t="shared" si="19"/>
        <v>0</v>
      </c>
    </row>
    <row r="287" spans="1:11">
      <c r="A287" s="157">
        <f>Master!AO292</f>
        <v>0</v>
      </c>
      <c r="B287" s="157">
        <f>Master!AN292</f>
        <v>0</v>
      </c>
      <c r="C287" s="157">
        <f>Master!L288</f>
        <v>0</v>
      </c>
      <c r="D287" s="157" t="str">
        <f t="shared" si="16"/>
        <v>OK</v>
      </c>
      <c r="E287" s="157" t="str">
        <f t="shared" si="17"/>
        <v>OK</v>
      </c>
      <c r="I287" s="157">
        <f>Master!B287</f>
        <v>0</v>
      </c>
      <c r="J287" s="157" t="str">
        <f t="shared" si="18"/>
        <v>Missing</v>
      </c>
      <c r="K287" s="157">
        <f t="shared" si="19"/>
        <v>0</v>
      </c>
    </row>
    <row r="288" spans="1:11">
      <c r="A288" s="157">
        <f>Master!AO293</f>
        <v>0</v>
      </c>
      <c r="B288" s="157">
        <f>Master!AN293</f>
        <v>0</v>
      </c>
      <c r="C288" s="157">
        <f>Master!L289</f>
        <v>0</v>
      </c>
      <c r="D288" s="157" t="str">
        <f t="shared" si="16"/>
        <v>OK</v>
      </c>
      <c r="E288" s="157" t="str">
        <f t="shared" si="17"/>
        <v>OK</v>
      </c>
      <c r="I288" s="157">
        <f>Master!B288</f>
        <v>0</v>
      </c>
      <c r="J288" s="157" t="str">
        <f t="shared" si="18"/>
        <v>Missing</v>
      </c>
      <c r="K288" s="157">
        <f t="shared" si="19"/>
        <v>0</v>
      </c>
    </row>
    <row r="289" spans="1:11">
      <c r="A289" s="157">
        <f>Master!AO294</f>
        <v>0</v>
      </c>
      <c r="B289" s="157">
        <f>Master!AN294</f>
        <v>0</v>
      </c>
      <c r="C289" s="157">
        <f>Master!L290</f>
        <v>0</v>
      </c>
      <c r="D289" s="157" t="str">
        <f t="shared" si="16"/>
        <v>OK</v>
      </c>
      <c r="E289" s="157" t="str">
        <f t="shared" si="17"/>
        <v>OK</v>
      </c>
      <c r="I289" s="157">
        <f>Master!B289</f>
        <v>0</v>
      </c>
      <c r="J289" s="157" t="str">
        <f t="shared" si="18"/>
        <v>Missing</v>
      </c>
      <c r="K289" s="157">
        <f t="shared" si="19"/>
        <v>0</v>
      </c>
    </row>
    <row r="290" spans="1:11">
      <c r="A290" s="157">
        <f>Master!AO295</f>
        <v>0</v>
      </c>
      <c r="B290" s="157">
        <f>Master!AN295</f>
        <v>0</v>
      </c>
      <c r="C290" s="157">
        <f>Master!L291</f>
        <v>0</v>
      </c>
      <c r="D290" s="157" t="str">
        <f t="shared" si="16"/>
        <v>OK</v>
      </c>
      <c r="E290" s="157" t="str">
        <f t="shared" si="17"/>
        <v>OK</v>
      </c>
      <c r="I290" s="157">
        <f>Master!B290</f>
        <v>0</v>
      </c>
      <c r="J290" s="157" t="str">
        <f t="shared" si="18"/>
        <v>Missing</v>
      </c>
      <c r="K290" s="157">
        <f t="shared" si="19"/>
        <v>0</v>
      </c>
    </row>
    <row r="291" spans="1:11">
      <c r="A291" s="157">
        <f>Master!AO296</f>
        <v>0</v>
      </c>
      <c r="B291" s="157">
        <f>Master!AN296</f>
        <v>0</v>
      </c>
      <c r="C291" s="157">
        <f>Master!L292</f>
        <v>0</v>
      </c>
      <c r="D291" s="157" t="str">
        <f t="shared" si="16"/>
        <v>OK</v>
      </c>
      <c r="E291" s="157" t="str">
        <f t="shared" si="17"/>
        <v>OK</v>
      </c>
      <c r="I291" s="157">
        <f>Master!B291</f>
        <v>0</v>
      </c>
      <c r="J291" s="157" t="str">
        <f t="shared" si="18"/>
        <v>Missing</v>
      </c>
      <c r="K291" s="157">
        <f t="shared" si="19"/>
        <v>0</v>
      </c>
    </row>
    <row r="292" spans="1:11">
      <c r="A292" s="157">
        <f>Master!AO297</f>
        <v>0</v>
      </c>
      <c r="B292" s="157">
        <f>Master!AN297</f>
        <v>0</v>
      </c>
      <c r="C292" s="157">
        <f>Master!L293</f>
        <v>0</v>
      </c>
      <c r="D292" s="157" t="str">
        <f t="shared" si="16"/>
        <v>OK</v>
      </c>
      <c r="E292" s="157" t="str">
        <f t="shared" si="17"/>
        <v>OK</v>
      </c>
      <c r="I292" s="157">
        <f>Master!B292</f>
        <v>0</v>
      </c>
      <c r="J292" s="157" t="str">
        <f t="shared" si="18"/>
        <v>Missing</v>
      </c>
      <c r="K292" s="157">
        <f t="shared" si="19"/>
        <v>0</v>
      </c>
    </row>
    <row r="293" spans="1:11">
      <c r="A293" s="157">
        <f>Master!AO298</f>
        <v>0</v>
      </c>
      <c r="B293" s="157">
        <f>Master!AN298</f>
        <v>0</v>
      </c>
      <c r="C293" s="157">
        <f>Master!L294</f>
        <v>0</v>
      </c>
      <c r="D293" s="157" t="str">
        <f t="shared" si="16"/>
        <v>OK</v>
      </c>
      <c r="E293" s="157" t="str">
        <f t="shared" si="17"/>
        <v>OK</v>
      </c>
      <c r="I293" s="157">
        <f>Master!B293</f>
        <v>0</v>
      </c>
      <c r="J293" s="157" t="str">
        <f t="shared" si="18"/>
        <v>Missing</v>
      </c>
      <c r="K293" s="157">
        <f t="shared" si="19"/>
        <v>0</v>
      </c>
    </row>
    <row r="294" spans="1:11">
      <c r="A294" s="157">
        <f>Master!AO299</f>
        <v>0</v>
      </c>
      <c r="B294" s="157">
        <f>Master!AN299</f>
        <v>0</v>
      </c>
      <c r="C294" s="157">
        <f>Master!L295</f>
        <v>0</v>
      </c>
      <c r="D294" s="157" t="str">
        <f t="shared" si="16"/>
        <v>OK</v>
      </c>
      <c r="E294" s="157" t="str">
        <f t="shared" si="17"/>
        <v>OK</v>
      </c>
      <c r="I294" s="157">
        <f>Master!B294</f>
        <v>0</v>
      </c>
      <c r="J294" s="157" t="str">
        <f t="shared" si="18"/>
        <v>Missing</v>
      </c>
      <c r="K294" s="157">
        <f t="shared" si="19"/>
        <v>0</v>
      </c>
    </row>
    <row r="295" spans="1:11">
      <c r="A295" s="157">
        <f>Master!AO300</f>
        <v>0</v>
      </c>
      <c r="B295" s="157">
        <f>Master!AN300</f>
        <v>0</v>
      </c>
      <c r="C295" s="157">
        <f>Master!L296</f>
        <v>0</v>
      </c>
      <c r="D295" s="157" t="str">
        <f t="shared" si="16"/>
        <v>OK</v>
      </c>
      <c r="E295" s="157" t="str">
        <f t="shared" si="17"/>
        <v>OK</v>
      </c>
      <c r="I295" s="157">
        <f>Master!B295</f>
        <v>0</v>
      </c>
      <c r="J295" s="157" t="str">
        <f t="shared" si="18"/>
        <v>Missing</v>
      </c>
      <c r="K295" s="157">
        <f t="shared" si="19"/>
        <v>0</v>
      </c>
    </row>
    <row r="296" spans="1:11">
      <c r="A296" s="157">
        <f>Master!AO301</f>
        <v>0</v>
      </c>
      <c r="B296" s="157">
        <f>Master!AN301</f>
        <v>0</v>
      </c>
      <c r="C296" s="157">
        <f>Master!L297</f>
        <v>0</v>
      </c>
      <c r="D296" s="157" t="str">
        <f t="shared" si="16"/>
        <v>OK</v>
      </c>
      <c r="E296" s="157" t="str">
        <f t="shared" si="17"/>
        <v>OK</v>
      </c>
      <c r="I296" s="157">
        <f>Master!B296</f>
        <v>0</v>
      </c>
      <c r="J296" s="157" t="str">
        <f t="shared" si="18"/>
        <v>Missing</v>
      </c>
      <c r="K296" s="157">
        <f t="shared" si="19"/>
        <v>0</v>
      </c>
    </row>
    <row r="297" spans="1:11">
      <c r="A297" s="157">
        <f>Master!AO302</f>
        <v>0</v>
      </c>
      <c r="B297" s="157">
        <f>Master!AN302</f>
        <v>0</v>
      </c>
      <c r="C297" s="157">
        <f>Master!L298</f>
        <v>0</v>
      </c>
      <c r="D297" s="157" t="str">
        <f t="shared" si="16"/>
        <v>OK</v>
      </c>
      <c r="E297" s="157" t="str">
        <f t="shared" si="17"/>
        <v>OK</v>
      </c>
      <c r="I297" s="157">
        <f>Master!B297</f>
        <v>0</v>
      </c>
      <c r="J297" s="157" t="str">
        <f t="shared" si="18"/>
        <v>Missing</v>
      </c>
      <c r="K297" s="157">
        <f t="shared" si="19"/>
        <v>0</v>
      </c>
    </row>
    <row r="298" spans="1:11">
      <c r="A298" s="157">
        <f>Master!AO303</f>
        <v>0</v>
      </c>
      <c r="B298" s="157">
        <f>Master!AN303</f>
        <v>0</v>
      </c>
      <c r="C298" s="157">
        <f>Master!L299</f>
        <v>0</v>
      </c>
      <c r="D298" s="157" t="str">
        <f t="shared" si="16"/>
        <v>OK</v>
      </c>
      <c r="E298" s="157" t="str">
        <f t="shared" si="17"/>
        <v>OK</v>
      </c>
      <c r="I298" s="157">
        <f>Master!B298</f>
        <v>0</v>
      </c>
      <c r="J298" s="157" t="str">
        <f t="shared" si="18"/>
        <v>Missing</v>
      </c>
      <c r="K298" s="157">
        <f t="shared" si="19"/>
        <v>0</v>
      </c>
    </row>
    <row r="299" spans="1:11">
      <c r="A299" s="157">
        <f>Master!AO304</f>
        <v>0</v>
      </c>
      <c r="B299" s="157">
        <f>Master!AN304</f>
        <v>0</v>
      </c>
      <c r="C299" s="157">
        <f>Master!L300</f>
        <v>0</v>
      </c>
      <c r="D299" s="157" t="str">
        <f t="shared" si="16"/>
        <v>OK</v>
      </c>
      <c r="E299" s="157" t="str">
        <f t="shared" si="17"/>
        <v>OK</v>
      </c>
      <c r="I299" s="157">
        <f>Master!B299</f>
        <v>0</v>
      </c>
      <c r="J299" s="157" t="str">
        <f t="shared" si="18"/>
        <v>Missing</v>
      </c>
      <c r="K299" s="157">
        <f t="shared" si="19"/>
        <v>0</v>
      </c>
    </row>
    <row r="300" spans="1:11">
      <c r="A300" s="157">
        <f>Master!AO305</f>
        <v>0</v>
      </c>
      <c r="B300" s="157">
        <f>Master!AN305</f>
        <v>0</v>
      </c>
      <c r="C300" s="157">
        <f>Master!L301</f>
        <v>0</v>
      </c>
      <c r="D300" s="157" t="str">
        <f t="shared" si="16"/>
        <v>OK</v>
      </c>
      <c r="E300" s="157" t="str">
        <f t="shared" si="17"/>
        <v>OK</v>
      </c>
      <c r="I300" s="157">
        <f>Master!B300</f>
        <v>0</v>
      </c>
      <c r="J300" s="157" t="str">
        <f t="shared" si="18"/>
        <v>Missing</v>
      </c>
      <c r="K300" s="157">
        <f t="shared" si="19"/>
        <v>0</v>
      </c>
    </row>
    <row r="301" spans="1:11">
      <c r="A301" s="157">
        <f>Master!AO306</f>
        <v>0</v>
      </c>
      <c r="B301" s="157">
        <f>Master!AN306</f>
        <v>0</v>
      </c>
      <c r="C301" s="157">
        <f>Master!L302</f>
        <v>0</v>
      </c>
      <c r="D301" s="157" t="str">
        <f t="shared" si="16"/>
        <v>OK</v>
      </c>
      <c r="E301" s="157" t="str">
        <f t="shared" si="17"/>
        <v>OK</v>
      </c>
      <c r="I301" s="157">
        <f>Master!B301</f>
        <v>0</v>
      </c>
      <c r="J301" s="157" t="str">
        <f t="shared" si="18"/>
        <v>Missing</v>
      </c>
      <c r="K301" s="157">
        <f t="shared" si="19"/>
        <v>0</v>
      </c>
    </row>
    <row r="302" spans="1:11">
      <c r="A302" s="157">
        <f>Master!AO307</f>
        <v>0</v>
      </c>
      <c r="B302" s="157">
        <f>Master!AN307</f>
        <v>0</v>
      </c>
      <c r="C302" s="157">
        <f>Master!L303</f>
        <v>0</v>
      </c>
      <c r="D302" s="157" t="str">
        <f t="shared" si="16"/>
        <v>OK</v>
      </c>
      <c r="E302" s="157" t="str">
        <f t="shared" si="17"/>
        <v>OK</v>
      </c>
      <c r="I302" s="157">
        <f>Master!B302</f>
        <v>0</v>
      </c>
      <c r="J302" s="157" t="str">
        <f t="shared" ref="J302:J317" si="20">IF(COUNTIF(H:H,C302),"OK","Missing")</f>
        <v>Missing</v>
      </c>
      <c r="K302" s="157">
        <f t="shared" ref="K302:K317" si="21">IF(J302="Missing",I302,"OK")</f>
        <v>0</v>
      </c>
    </row>
    <row r="303" spans="1:11">
      <c r="A303" s="157">
        <f>Master!AO308</f>
        <v>0</v>
      </c>
      <c r="B303" s="157">
        <f>Master!AN308</f>
        <v>0</v>
      </c>
      <c r="C303" s="157">
        <f>Master!L304</f>
        <v>0</v>
      </c>
      <c r="D303" s="157" t="str">
        <f t="shared" si="16"/>
        <v>OK</v>
      </c>
      <c r="E303" s="157" t="str">
        <f t="shared" si="17"/>
        <v>OK</v>
      </c>
      <c r="I303" s="157">
        <f>Master!B303</f>
        <v>0</v>
      </c>
      <c r="J303" s="157" t="str">
        <f t="shared" si="20"/>
        <v>Missing</v>
      </c>
      <c r="K303" s="157">
        <f t="shared" si="21"/>
        <v>0</v>
      </c>
    </row>
    <row r="304" spans="1:11">
      <c r="A304" s="157">
        <f>Master!AO309</f>
        <v>0</v>
      </c>
      <c r="B304" s="157">
        <f>Master!AN309</f>
        <v>0</v>
      </c>
      <c r="C304" s="157">
        <f>Master!L305</f>
        <v>0</v>
      </c>
      <c r="D304" s="157" t="str">
        <f t="shared" si="16"/>
        <v>OK</v>
      </c>
      <c r="E304" s="157" t="str">
        <f t="shared" si="17"/>
        <v>OK</v>
      </c>
      <c r="I304" s="157">
        <f>Master!B304</f>
        <v>0</v>
      </c>
      <c r="J304" s="157" t="str">
        <f t="shared" si="20"/>
        <v>Missing</v>
      </c>
      <c r="K304" s="157">
        <f t="shared" si="21"/>
        <v>0</v>
      </c>
    </row>
    <row r="305" spans="1:11">
      <c r="A305" s="157">
        <f>Master!AO310</f>
        <v>0</v>
      </c>
      <c r="B305" s="157">
        <f>Master!AN310</f>
        <v>0</v>
      </c>
      <c r="C305" s="157">
        <f>Master!L306</f>
        <v>0</v>
      </c>
      <c r="D305" s="157" t="str">
        <f t="shared" si="16"/>
        <v>OK</v>
      </c>
      <c r="E305" s="157" t="str">
        <f t="shared" si="17"/>
        <v>OK</v>
      </c>
      <c r="I305" s="157">
        <f>Master!B305</f>
        <v>0</v>
      </c>
      <c r="J305" s="157" t="str">
        <f t="shared" si="20"/>
        <v>Missing</v>
      </c>
      <c r="K305" s="157">
        <f t="shared" si="21"/>
        <v>0</v>
      </c>
    </row>
    <row r="306" spans="1:11">
      <c r="A306" s="157">
        <f>Master!AO311</f>
        <v>0</v>
      </c>
      <c r="B306" s="157">
        <f>Master!AN311</f>
        <v>0</v>
      </c>
      <c r="C306" s="157">
        <f>Master!L307</f>
        <v>0</v>
      </c>
      <c r="D306" s="157" t="str">
        <f t="shared" si="16"/>
        <v>OK</v>
      </c>
      <c r="E306" s="157" t="str">
        <f t="shared" si="17"/>
        <v>OK</v>
      </c>
      <c r="I306" s="157">
        <f>Master!B306</f>
        <v>0</v>
      </c>
      <c r="J306" s="157" t="str">
        <f t="shared" si="20"/>
        <v>Missing</v>
      </c>
      <c r="K306" s="157">
        <f t="shared" si="21"/>
        <v>0</v>
      </c>
    </row>
    <row r="307" spans="1:11">
      <c r="A307" s="157">
        <f>Master!AO312</f>
        <v>0</v>
      </c>
      <c r="B307" s="157">
        <f>Master!AN312</f>
        <v>0</v>
      </c>
      <c r="C307" s="157">
        <f>Master!L308</f>
        <v>0</v>
      </c>
      <c r="D307" s="157" t="str">
        <f t="shared" si="16"/>
        <v>OK</v>
      </c>
      <c r="E307" s="157" t="str">
        <f t="shared" si="17"/>
        <v>OK</v>
      </c>
      <c r="I307" s="157">
        <f>Master!B307</f>
        <v>0</v>
      </c>
      <c r="J307" s="157" t="str">
        <f t="shared" si="20"/>
        <v>Missing</v>
      </c>
      <c r="K307" s="157">
        <f t="shared" si="21"/>
        <v>0</v>
      </c>
    </row>
    <row r="308" spans="1:11">
      <c r="A308" s="157">
        <f>Master!AO313</f>
        <v>0</v>
      </c>
      <c r="B308" s="157">
        <f>Master!AN313</f>
        <v>0</v>
      </c>
      <c r="C308" s="157">
        <f>Master!L309</f>
        <v>0</v>
      </c>
      <c r="D308" s="157" t="str">
        <f t="shared" si="16"/>
        <v>OK</v>
      </c>
      <c r="E308" s="157" t="str">
        <f t="shared" si="17"/>
        <v>OK</v>
      </c>
      <c r="I308" s="157">
        <f>Master!B308</f>
        <v>0</v>
      </c>
      <c r="J308" s="157" t="str">
        <f t="shared" si="20"/>
        <v>Missing</v>
      </c>
      <c r="K308" s="157">
        <f t="shared" si="21"/>
        <v>0</v>
      </c>
    </row>
    <row r="309" spans="1:11">
      <c r="A309" s="157">
        <f>Master!AO314</f>
        <v>0</v>
      </c>
      <c r="B309" s="157">
        <f>Master!AN314</f>
        <v>0</v>
      </c>
      <c r="C309" s="157">
        <f>Master!L310</f>
        <v>0</v>
      </c>
      <c r="D309" s="157" t="str">
        <f t="shared" si="16"/>
        <v>OK</v>
      </c>
      <c r="E309" s="157" t="str">
        <f t="shared" si="17"/>
        <v>OK</v>
      </c>
      <c r="I309" s="157">
        <f>Master!B309</f>
        <v>0</v>
      </c>
      <c r="J309" s="157" t="str">
        <f t="shared" si="20"/>
        <v>Missing</v>
      </c>
      <c r="K309" s="157">
        <f t="shared" si="21"/>
        <v>0</v>
      </c>
    </row>
    <row r="310" spans="1:11">
      <c r="A310" s="157">
        <f>Master!AO315</f>
        <v>0</v>
      </c>
      <c r="B310" s="157">
        <f>Master!AN315</f>
        <v>0</v>
      </c>
      <c r="C310" s="157">
        <f>Master!L311</f>
        <v>0</v>
      </c>
      <c r="D310" s="157" t="str">
        <f t="shared" si="16"/>
        <v>OK</v>
      </c>
      <c r="E310" s="157" t="str">
        <f t="shared" si="17"/>
        <v>OK</v>
      </c>
      <c r="I310" s="157">
        <f>Master!B310</f>
        <v>0</v>
      </c>
      <c r="J310" s="157" t="str">
        <f t="shared" si="20"/>
        <v>Missing</v>
      </c>
      <c r="K310" s="157">
        <f t="shared" si="21"/>
        <v>0</v>
      </c>
    </row>
    <row r="311" spans="1:11">
      <c r="A311" s="157">
        <f>Master!AO316</f>
        <v>0</v>
      </c>
      <c r="B311" s="157">
        <f>Master!AN316</f>
        <v>0</v>
      </c>
      <c r="C311" s="157">
        <f>Master!L312</f>
        <v>0</v>
      </c>
      <c r="D311" s="157" t="str">
        <f t="shared" si="16"/>
        <v>OK</v>
      </c>
      <c r="E311" s="157" t="str">
        <f t="shared" si="17"/>
        <v>OK</v>
      </c>
      <c r="I311" s="157">
        <f>Master!B311</f>
        <v>0</v>
      </c>
      <c r="J311" s="157" t="str">
        <f t="shared" si="20"/>
        <v>Missing</v>
      </c>
      <c r="K311" s="157">
        <f t="shared" si="21"/>
        <v>0</v>
      </c>
    </row>
    <row r="312" spans="1:11">
      <c r="A312" s="157">
        <f>Master!AO317</f>
        <v>0</v>
      </c>
      <c r="B312" s="157">
        <f>Master!AN317</f>
        <v>0</v>
      </c>
      <c r="C312" s="157">
        <f>Master!L313</f>
        <v>0</v>
      </c>
      <c r="D312" s="157" t="str">
        <f t="shared" si="16"/>
        <v>OK</v>
      </c>
      <c r="E312" s="157" t="str">
        <f t="shared" si="17"/>
        <v>OK</v>
      </c>
      <c r="I312" s="157">
        <f>Master!B312</f>
        <v>0</v>
      </c>
      <c r="J312" s="157" t="str">
        <f t="shared" si="20"/>
        <v>Missing</v>
      </c>
      <c r="K312" s="157">
        <f t="shared" si="21"/>
        <v>0</v>
      </c>
    </row>
    <row r="313" spans="1:11">
      <c r="A313" s="157">
        <f>Master!AO318</f>
        <v>0</v>
      </c>
      <c r="B313" s="157">
        <f>Master!AN318</f>
        <v>0</v>
      </c>
      <c r="C313" s="157">
        <f>Master!L314</f>
        <v>0</v>
      </c>
      <c r="D313" s="157" t="str">
        <f t="shared" si="16"/>
        <v>OK</v>
      </c>
      <c r="E313" s="157" t="str">
        <f t="shared" si="17"/>
        <v>OK</v>
      </c>
      <c r="I313" s="157">
        <f>Master!B313</f>
        <v>0</v>
      </c>
      <c r="J313" s="157" t="str">
        <f t="shared" si="20"/>
        <v>Missing</v>
      </c>
      <c r="K313" s="157">
        <f t="shared" si="21"/>
        <v>0</v>
      </c>
    </row>
    <row r="314" spans="1:11">
      <c r="A314" s="157">
        <f>Master!AO319</f>
        <v>0</v>
      </c>
      <c r="B314" s="157">
        <f>Master!AN319</f>
        <v>0</v>
      </c>
      <c r="C314" s="157">
        <f>Master!L315</f>
        <v>0</v>
      </c>
      <c r="D314" s="157" t="str">
        <f t="shared" si="16"/>
        <v>OK</v>
      </c>
      <c r="E314" s="157" t="str">
        <f t="shared" si="17"/>
        <v>OK</v>
      </c>
      <c r="I314" s="157">
        <f>Master!B314</f>
        <v>0</v>
      </c>
      <c r="J314" s="157" t="str">
        <f t="shared" si="20"/>
        <v>Missing</v>
      </c>
      <c r="K314" s="157">
        <f t="shared" si="21"/>
        <v>0</v>
      </c>
    </row>
    <row r="315" spans="1:11">
      <c r="A315" s="157">
        <f>Master!AO320</f>
        <v>0</v>
      </c>
      <c r="B315" s="157">
        <f>Master!AN320</f>
        <v>0</v>
      </c>
      <c r="C315" s="157">
        <f>Master!L316</f>
        <v>0</v>
      </c>
      <c r="D315" s="157" t="str">
        <f t="shared" si="16"/>
        <v>OK</v>
      </c>
      <c r="E315" s="157" t="str">
        <f t="shared" si="17"/>
        <v>OK</v>
      </c>
      <c r="I315" s="157">
        <f>Master!B315</f>
        <v>0</v>
      </c>
      <c r="J315" s="157" t="str">
        <f t="shared" si="20"/>
        <v>Missing</v>
      </c>
      <c r="K315" s="157">
        <f t="shared" si="21"/>
        <v>0</v>
      </c>
    </row>
    <row r="316" spans="1:11">
      <c r="A316" s="157">
        <f>Master!AO321</f>
        <v>0</v>
      </c>
      <c r="B316" s="157">
        <f>Master!AN321</f>
        <v>0</v>
      </c>
      <c r="C316" s="157">
        <f>Master!L317</f>
        <v>0</v>
      </c>
      <c r="D316" s="157" t="str">
        <f t="shared" si="16"/>
        <v>OK</v>
      </c>
      <c r="E316" s="157" t="str">
        <f t="shared" si="17"/>
        <v>OK</v>
      </c>
      <c r="I316" s="157">
        <f>Master!B316</f>
        <v>0</v>
      </c>
      <c r="J316" s="157" t="str">
        <f t="shared" si="20"/>
        <v>Missing</v>
      </c>
      <c r="K316" s="157">
        <f t="shared" si="21"/>
        <v>0</v>
      </c>
    </row>
    <row r="317" spans="1:11">
      <c r="A317" s="157">
        <f>Master!AO322</f>
        <v>0</v>
      </c>
      <c r="B317" s="157">
        <f>Master!AN322</f>
        <v>0</v>
      </c>
      <c r="C317" s="157">
        <f>Master!L318</f>
        <v>0</v>
      </c>
      <c r="D317" s="157" t="str">
        <f t="shared" si="16"/>
        <v>OK</v>
      </c>
      <c r="E317" s="157" t="str">
        <f t="shared" si="17"/>
        <v>OK</v>
      </c>
      <c r="I317" s="157">
        <f>Master!B317</f>
        <v>0</v>
      </c>
      <c r="J317" s="157" t="str">
        <f t="shared" si="20"/>
        <v>Missing</v>
      </c>
      <c r="K317" s="157">
        <f t="shared" si="21"/>
        <v>0</v>
      </c>
    </row>
    <row r="318" spans="1:11">
      <c r="A318" s="157">
        <f>Master!AO323</f>
        <v>0</v>
      </c>
      <c r="B318" s="157">
        <f>Master!AN323</f>
        <v>0</v>
      </c>
      <c r="C318" s="157">
        <f>Master!L319</f>
        <v>0</v>
      </c>
      <c r="D318" s="157" t="str">
        <f t="shared" si="16"/>
        <v>OK</v>
      </c>
      <c r="E318" s="157" t="str">
        <f t="shared" si="17"/>
        <v>OK</v>
      </c>
      <c r="I318" s="157">
        <f>Master!B318</f>
        <v>0</v>
      </c>
    </row>
    <row r="319" spans="1:11">
      <c r="A319" s="157">
        <f>Master!AO324</f>
        <v>0</v>
      </c>
      <c r="B319" s="157">
        <f>Master!AN324</f>
        <v>0</v>
      </c>
      <c r="C319" s="157">
        <f>Master!L320</f>
        <v>0</v>
      </c>
      <c r="D319" s="157" t="str">
        <f t="shared" si="16"/>
        <v>OK</v>
      </c>
      <c r="E319" s="157" t="str">
        <f t="shared" si="17"/>
        <v>OK</v>
      </c>
      <c r="I319" s="157">
        <f>Master!B319</f>
        <v>0</v>
      </c>
    </row>
    <row r="320" spans="1:11">
      <c r="A320" s="157">
        <f>Master!AO325</f>
        <v>0</v>
      </c>
      <c r="B320" s="157">
        <f>Master!AN325</f>
        <v>0</v>
      </c>
      <c r="C320" s="157">
        <f>Master!L321</f>
        <v>0</v>
      </c>
      <c r="D320" s="157" t="str">
        <f t="shared" si="16"/>
        <v>OK</v>
      </c>
      <c r="E320" s="157" t="str">
        <f t="shared" si="17"/>
        <v>OK</v>
      </c>
      <c r="I320" s="157">
        <f>Master!B320</f>
        <v>0</v>
      </c>
    </row>
    <row r="321" spans="1:9">
      <c r="A321" s="157">
        <f>Master!AO326</f>
        <v>0</v>
      </c>
      <c r="B321" s="157">
        <f>Master!AN326</f>
        <v>0</v>
      </c>
      <c r="C321" s="157">
        <f>Master!L322</f>
        <v>0</v>
      </c>
      <c r="D321" s="157" t="str">
        <f t="shared" si="16"/>
        <v>OK</v>
      </c>
      <c r="E321" s="157" t="str">
        <f t="shared" si="17"/>
        <v>OK</v>
      </c>
      <c r="I321" s="157">
        <f>Master!B321</f>
        <v>0</v>
      </c>
    </row>
    <row r="322" spans="1:9">
      <c r="A322" s="157">
        <f>Master!AO327</f>
        <v>0</v>
      </c>
      <c r="B322" s="157">
        <f>Master!AN327</f>
        <v>0</v>
      </c>
      <c r="C322" s="157">
        <f>Master!L323</f>
        <v>0</v>
      </c>
      <c r="D322" s="157" t="str">
        <f t="shared" si="16"/>
        <v>OK</v>
      </c>
      <c r="E322" s="157" t="str">
        <f t="shared" si="17"/>
        <v>OK</v>
      </c>
      <c r="I322" s="157">
        <f>Master!B322</f>
        <v>0</v>
      </c>
    </row>
    <row r="323" spans="1:9">
      <c r="A323" s="157">
        <f>Master!AO328</f>
        <v>0</v>
      </c>
      <c r="B323" s="157">
        <f>Master!AN328</f>
        <v>0</v>
      </c>
      <c r="C323" s="157">
        <f>Master!L324</f>
        <v>0</v>
      </c>
      <c r="D323" s="157" t="str">
        <f t="shared" ref="D323:D386" si="22">IF(COUNTIF(B:B,C323),"OK","Missing")</f>
        <v>OK</v>
      </c>
      <c r="E323" s="157" t="str">
        <f t="shared" ref="E323:E386" si="23">IF(D323="Missing",C323,"OK")</f>
        <v>OK</v>
      </c>
      <c r="I323" s="157">
        <f>Master!B323</f>
        <v>0</v>
      </c>
    </row>
    <row r="324" spans="1:9">
      <c r="A324" s="157">
        <f>Master!AO329</f>
        <v>0</v>
      </c>
      <c r="B324" s="157">
        <f>Master!AN329</f>
        <v>0</v>
      </c>
      <c r="C324" s="157">
        <f>Master!L325</f>
        <v>0</v>
      </c>
      <c r="D324" s="157" t="str">
        <f t="shared" si="22"/>
        <v>OK</v>
      </c>
      <c r="E324" s="157" t="str">
        <f t="shared" si="23"/>
        <v>OK</v>
      </c>
      <c r="I324" s="157">
        <f>Master!B324</f>
        <v>0</v>
      </c>
    </row>
    <row r="325" spans="1:9">
      <c r="A325" s="157">
        <f>Master!AO330</f>
        <v>0</v>
      </c>
      <c r="B325" s="157">
        <f>Master!AN330</f>
        <v>0</v>
      </c>
      <c r="C325" s="157">
        <f>Master!L326</f>
        <v>0</v>
      </c>
      <c r="D325" s="157" t="str">
        <f t="shared" si="22"/>
        <v>OK</v>
      </c>
      <c r="E325" s="157" t="str">
        <f t="shared" si="23"/>
        <v>OK</v>
      </c>
      <c r="I325" s="157">
        <f>Master!B325</f>
        <v>0</v>
      </c>
    </row>
    <row r="326" spans="1:9">
      <c r="A326" s="157">
        <f>Master!AO331</f>
        <v>0</v>
      </c>
      <c r="B326" s="157">
        <f>Master!AN331</f>
        <v>0</v>
      </c>
      <c r="C326" s="157">
        <f>Master!L327</f>
        <v>0</v>
      </c>
      <c r="D326" s="157" t="str">
        <f t="shared" si="22"/>
        <v>OK</v>
      </c>
      <c r="E326" s="157" t="str">
        <f t="shared" si="23"/>
        <v>OK</v>
      </c>
      <c r="I326" s="157">
        <f>Master!B326</f>
        <v>0</v>
      </c>
    </row>
    <row r="327" spans="1:9">
      <c r="A327" s="157">
        <f>Master!AO332</f>
        <v>0</v>
      </c>
      <c r="B327" s="157">
        <f>Master!AN332</f>
        <v>0</v>
      </c>
      <c r="C327" s="157">
        <f>Master!L328</f>
        <v>0</v>
      </c>
      <c r="D327" s="157" t="str">
        <f t="shared" si="22"/>
        <v>OK</v>
      </c>
      <c r="E327" s="157" t="str">
        <f t="shared" si="23"/>
        <v>OK</v>
      </c>
      <c r="I327" s="157">
        <f>Master!B327</f>
        <v>0</v>
      </c>
    </row>
    <row r="328" spans="1:9">
      <c r="A328" s="157">
        <f>Master!AO333</f>
        <v>0</v>
      </c>
      <c r="B328" s="157">
        <f>Master!AN333</f>
        <v>0</v>
      </c>
      <c r="C328" s="157">
        <f>Master!L329</f>
        <v>0</v>
      </c>
      <c r="D328" s="157" t="str">
        <f t="shared" si="22"/>
        <v>OK</v>
      </c>
      <c r="E328" s="157" t="str">
        <f t="shared" si="23"/>
        <v>OK</v>
      </c>
      <c r="I328" s="157">
        <f>Master!B328</f>
        <v>0</v>
      </c>
    </row>
    <row r="329" spans="1:9">
      <c r="A329" s="157">
        <f>Master!AO334</f>
        <v>0</v>
      </c>
      <c r="B329" s="157">
        <f>Master!AN334</f>
        <v>0</v>
      </c>
      <c r="C329" s="157">
        <f>Master!L330</f>
        <v>0</v>
      </c>
      <c r="D329" s="157" t="str">
        <f t="shared" si="22"/>
        <v>OK</v>
      </c>
      <c r="E329" s="157" t="str">
        <f t="shared" si="23"/>
        <v>OK</v>
      </c>
      <c r="I329" s="157">
        <f>Master!B329</f>
        <v>0</v>
      </c>
    </row>
    <row r="330" spans="1:9">
      <c r="A330" s="157">
        <f>Master!AO335</f>
        <v>0</v>
      </c>
      <c r="B330" s="157">
        <f>Master!AN335</f>
        <v>0</v>
      </c>
      <c r="C330" s="157">
        <f>Master!L331</f>
        <v>0</v>
      </c>
      <c r="D330" s="157" t="str">
        <f t="shared" si="22"/>
        <v>OK</v>
      </c>
      <c r="E330" s="157" t="str">
        <f t="shared" si="23"/>
        <v>OK</v>
      </c>
      <c r="I330" s="157">
        <f>Master!B330</f>
        <v>0</v>
      </c>
    </row>
    <row r="331" spans="1:9">
      <c r="A331" s="157">
        <f>Master!AO336</f>
        <v>0</v>
      </c>
      <c r="B331" s="157">
        <f>Master!AN336</f>
        <v>0</v>
      </c>
      <c r="C331" s="157">
        <f>Master!L332</f>
        <v>0</v>
      </c>
      <c r="D331" s="157" t="str">
        <f t="shared" si="22"/>
        <v>OK</v>
      </c>
      <c r="E331" s="157" t="str">
        <f t="shared" si="23"/>
        <v>OK</v>
      </c>
      <c r="I331" s="157">
        <f>Master!B331</f>
        <v>0</v>
      </c>
    </row>
    <row r="332" spans="1:9">
      <c r="A332" s="157">
        <f>Master!AO337</f>
        <v>0</v>
      </c>
      <c r="B332" s="157">
        <f>Master!AN337</f>
        <v>0</v>
      </c>
      <c r="C332" s="157">
        <f>Master!L333</f>
        <v>0</v>
      </c>
      <c r="D332" s="157" t="str">
        <f t="shared" si="22"/>
        <v>OK</v>
      </c>
      <c r="E332" s="157" t="str">
        <f t="shared" si="23"/>
        <v>OK</v>
      </c>
      <c r="I332" s="157">
        <f>Master!B332</f>
        <v>0</v>
      </c>
    </row>
    <row r="333" spans="1:9">
      <c r="A333" s="157">
        <f>Master!AO338</f>
        <v>0</v>
      </c>
      <c r="B333" s="157">
        <f>Master!AN338</f>
        <v>0</v>
      </c>
      <c r="C333" s="157">
        <f>Master!L334</f>
        <v>0</v>
      </c>
      <c r="D333" s="157" t="str">
        <f t="shared" si="22"/>
        <v>OK</v>
      </c>
      <c r="E333" s="157" t="str">
        <f t="shared" si="23"/>
        <v>OK</v>
      </c>
      <c r="I333" s="157">
        <f>Master!B333</f>
        <v>0</v>
      </c>
    </row>
    <row r="334" spans="1:9">
      <c r="A334" s="157">
        <f>Master!AO339</f>
        <v>0</v>
      </c>
      <c r="B334" s="157">
        <f>Master!AN339</f>
        <v>0</v>
      </c>
      <c r="C334" s="157">
        <f>Master!L335</f>
        <v>0</v>
      </c>
      <c r="D334" s="157" t="str">
        <f t="shared" si="22"/>
        <v>OK</v>
      </c>
      <c r="E334" s="157" t="str">
        <f t="shared" si="23"/>
        <v>OK</v>
      </c>
      <c r="I334" s="157">
        <f>Master!B334</f>
        <v>0</v>
      </c>
    </row>
    <row r="335" spans="1:9">
      <c r="A335" s="157">
        <f>Master!AO340</f>
        <v>0</v>
      </c>
      <c r="B335" s="157">
        <f>Master!AN340</f>
        <v>0</v>
      </c>
      <c r="C335" s="157">
        <f>Master!L336</f>
        <v>0</v>
      </c>
      <c r="D335" s="157" t="str">
        <f t="shared" si="22"/>
        <v>OK</v>
      </c>
      <c r="E335" s="157" t="str">
        <f t="shared" si="23"/>
        <v>OK</v>
      </c>
      <c r="I335" s="157">
        <f>Master!B335</f>
        <v>0</v>
      </c>
    </row>
    <row r="336" spans="1:9">
      <c r="A336" s="157">
        <f>Master!AO341</f>
        <v>0</v>
      </c>
      <c r="B336" s="157">
        <f>Master!AN341</f>
        <v>0</v>
      </c>
      <c r="C336" s="157">
        <f>Master!L337</f>
        <v>0</v>
      </c>
      <c r="D336" s="157" t="str">
        <f t="shared" si="22"/>
        <v>OK</v>
      </c>
      <c r="E336" s="157" t="str">
        <f t="shared" si="23"/>
        <v>OK</v>
      </c>
      <c r="I336" s="157">
        <f>Master!B336</f>
        <v>0</v>
      </c>
    </row>
    <row r="337" spans="1:9">
      <c r="A337" s="157">
        <f>Master!AO342</f>
        <v>0</v>
      </c>
      <c r="B337" s="157">
        <f>Master!AN342</f>
        <v>0</v>
      </c>
      <c r="C337" s="157">
        <f>Master!L338</f>
        <v>0</v>
      </c>
      <c r="D337" s="157" t="str">
        <f t="shared" si="22"/>
        <v>OK</v>
      </c>
      <c r="E337" s="157" t="str">
        <f t="shared" si="23"/>
        <v>OK</v>
      </c>
      <c r="I337" s="157">
        <f>Master!B337</f>
        <v>0</v>
      </c>
    </row>
    <row r="338" spans="1:9">
      <c r="A338" s="157">
        <f>Master!AO343</f>
        <v>0</v>
      </c>
      <c r="B338" s="157">
        <f>Master!AN343</f>
        <v>0</v>
      </c>
      <c r="C338" s="157">
        <f>Master!L339</f>
        <v>0</v>
      </c>
      <c r="D338" s="157" t="str">
        <f t="shared" si="22"/>
        <v>OK</v>
      </c>
      <c r="E338" s="157" t="str">
        <f t="shared" si="23"/>
        <v>OK</v>
      </c>
      <c r="I338" s="157">
        <f>Master!B338</f>
        <v>0</v>
      </c>
    </row>
    <row r="339" spans="1:9">
      <c r="A339" s="157">
        <f>Master!AO344</f>
        <v>0</v>
      </c>
      <c r="B339" s="157">
        <f>Master!AN344</f>
        <v>0</v>
      </c>
      <c r="C339" s="157">
        <f>Master!L340</f>
        <v>0</v>
      </c>
      <c r="D339" s="157" t="str">
        <f t="shared" si="22"/>
        <v>OK</v>
      </c>
      <c r="E339" s="157" t="str">
        <f t="shared" si="23"/>
        <v>OK</v>
      </c>
      <c r="I339" s="157">
        <f>Master!B339</f>
        <v>0</v>
      </c>
    </row>
    <row r="340" spans="1:9">
      <c r="A340" s="157">
        <f>Master!AO345</f>
        <v>0</v>
      </c>
      <c r="B340" s="157">
        <f>Master!AN345</f>
        <v>0</v>
      </c>
      <c r="C340" s="157">
        <f>Master!L341</f>
        <v>0</v>
      </c>
      <c r="D340" s="157" t="str">
        <f t="shared" si="22"/>
        <v>OK</v>
      </c>
      <c r="E340" s="157" t="str">
        <f t="shared" si="23"/>
        <v>OK</v>
      </c>
      <c r="I340" s="157">
        <f>Master!B340</f>
        <v>0</v>
      </c>
    </row>
    <row r="341" spans="1:9">
      <c r="A341" s="157">
        <f>Master!AO346</f>
        <v>0</v>
      </c>
      <c r="B341" s="157">
        <f>Master!AN346</f>
        <v>0</v>
      </c>
      <c r="C341" s="157">
        <f>Master!L342</f>
        <v>0</v>
      </c>
      <c r="D341" s="157" t="str">
        <f t="shared" si="22"/>
        <v>OK</v>
      </c>
      <c r="E341" s="157" t="str">
        <f t="shared" si="23"/>
        <v>OK</v>
      </c>
      <c r="I341" s="157">
        <f>Master!B341</f>
        <v>0</v>
      </c>
    </row>
    <row r="342" spans="1:9">
      <c r="A342" s="157">
        <f>Master!AO347</f>
        <v>0</v>
      </c>
      <c r="B342" s="157">
        <f>Master!AN347</f>
        <v>0</v>
      </c>
      <c r="C342" s="157">
        <f>Master!L343</f>
        <v>0</v>
      </c>
      <c r="D342" s="157" t="str">
        <f t="shared" si="22"/>
        <v>OK</v>
      </c>
      <c r="E342" s="157" t="str">
        <f t="shared" si="23"/>
        <v>OK</v>
      </c>
      <c r="I342" s="157">
        <f>Master!B342</f>
        <v>0</v>
      </c>
    </row>
    <row r="343" spans="1:9">
      <c r="A343" s="157">
        <f>Master!AO348</f>
        <v>0</v>
      </c>
      <c r="B343" s="157">
        <f>Master!AN348</f>
        <v>0</v>
      </c>
      <c r="C343" s="157">
        <f>Master!L344</f>
        <v>0</v>
      </c>
      <c r="D343" s="157" t="str">
        <f t="shared" si="22"/>
        <v>OK</v>
      </c>
      <c r="E343" s="157" t="str">
        <f t="shared" si="23"/>
        <v>OK</v>
      </c>
      <c r="I343" s="157">
        <f>Master!B343</f>
        <v>0</v>
      </c>
    </row>
    <row r="344" spans="1:9">
      <c r="A344" s="157">
        <f>Master!AO349</f>
        <v>0</v>
      </c>
      <c r="B344" s="157">
        <f>Master!AN349</f>
        <v>0</v>
      </c>
      <c r="C344" s="157">
        <f>Master!L345</f>
        <v>0</v>
      </c>
      <c r="D344" s="157" t="str">
        <f t="shared" si="22"/>
        <v>OK</v>
      </c>
      <c r="E344" s="157" t="str">
        <f t="shared" si="23"/>
        <v>OK</v>
      </c>
      <c r="I344" s="157">
        <f>Master!B344</f>
        <v>0</v>
      </c>
    </row>
    <row r="345" spans="1:9">
      <c r="A345" s="157">
        <f>Master!AO350</f>
        <v>0</v>
      </c>
      <c r="B345" s="157">
        <f>Master!AN350</f>
        <v>0</v>
      </c>
      <c r="C345" s="157">
        <f>Master!L346</f>
        <v>0</v>
      </c>
      <c r="D345" s="157" t="str">
        <f t="shared" si="22"/>
        <v>OK</v>
      </c>
      <c r="E345" s="157" t="str">
        <f t="shared" si="23"/>
        <v>OK</v>
      </c>
      <c r="I345" s="157">
        <f>Master!B345</f>
        <v>0</v>
      </c>
    </row>
    <row r="346" spans="1:9">
      <c r="A346" s="157">
        <f>Master!AO351</f>
        <v>0</v>
      </c>
      <c r="B346" s="157">
        <f>Master!AN351</f>
        <v>0</v>
      </c>
      <c r="C346" s="157">
        <f>Master!L347</f>
        <v>0</v>
      </c>
      <c r="D346" s="157" t="str">
        <f t="shared" si="22"/>
        <v>OK</v>
      </c>
      <c r="E346" s="157" t="str">
        <f t="shared" si="23"/>
        <v>OK</v>
      </c>
      <c r="I346" s="157">
        <f>Master!B346</f>
        <v>0</v>
      </c>
    </row>
    <row r="347" spans="1:9">
      <c r="A347" s="157">
        <f>Master!AO352</f>
        <v>0</v>
      </c>
      <c r="B347" s="157">
        <f>Master!AN352</f>
        <v>0</v>
      </c>
      <c r="C347" s="157">
        <f>Master!L348</f>
        <v>0</v>
      </c>
      <c r="D347" s="157" t="str">
        <f t="shared" si="22"/>
        <v>OK</v>
      </c>
      <c r="E347" s="157" t="str">
        <f t="shared" si="23"/>
        <v>OK</v>
      </c>
      <c r="I347" s="157">
        <f>Master!B347</f>
        <v>0</v>
      </c>
    </row>
    <row r="348" spans="1:9">
      <c r="A348" s="157">
        <f>Master!AO353</f>
        <v>0</v>
      </c>
      <c r="B348" s="157">
        <f>Master!AN353</f>
        <v>0</v>
      </c>
      <c r="C348" s="157">
        <f>Master!L349</f>
        <v>0</v>
      </c>
      <c r="D348" s="157" t="str">
        <f t="shared" si="22"/>
        <v>OK</v>
      </c>
      <c r="E348" s="157" t="str">
        <f t="shared" si="23"/>
        <v>OK</v>
      </c>
      <c r="I348" s="157">
        <f>Master!B348</f>
        <v>0</v>
      </c>
    </row>
    <row r="349" spans="1:9">
      <c r="A349" s="157">
        <f>Master!AO354</f>
        <v>0</v>
      </c>
      <c r="B349" s="157">
        <f>Master!AN354</f>
        <v>0</v>
      </c>
      <c r="C349" s="157">
        <f>Master!L350</f>
        <v>0</v>
      </c>
      <c r="D349" s="157" t="str">
        <f t="shared" si="22"/>
        <v>OK</v>
      </c>
      <c r="E349" s="157" t="str">
        <f t="shared" si="23"/>
        <v>OK</v>
      </c>
      <c r="I349" s="157">
        <f>Master!B349</f>
        <v>0</v>
      </c>
    </row>
    <row r="350" spans="1:9">
      <c r="A350" s="157">
        <f>Master!AO355</f>
        <v>0</v>
      </c>
      <c r="B350" s="157">
        <f>Master!AN355</f>
        <v>0</v>
      </c>
      <c r="C350" s="157">
        <f>Master!L351</f>
        <v>0</v>
      </c>
      <c r="D350" s="157" t="str">
        <f t="shared" si="22"/>
        <v>OK</v>
      </c>
      <c r="E350" s="157" t="str">
        <f t="shared" si="23"/>
        <v>OK</v>
      </c>
      <c r="I350" s="157">
        <f>Master!B350</f>
        <v>0</v>
      </c>
    </row>
    <row r="351" spans="1:9">
      <c r="A351" s="157">
        <f>Master!AO356</f>
        <v>0</v>
      </c>
      <c r="B351" s="157">
        <f>Master!AN356</f>
        <v>0</v>
      </c>
      <c r="C351" s="157">
        <f>Master!L352</f>
        <v>0</v>
      </c>
      <c r="D351" s="157" t="str">
        <f t="shared" si="22"/>
        <v>OK</v>
      </c>
      <c r="E351" s="157" t="str">
        <f t="shared" si="23"/>
        <v>OK</v>
      </c>
      <c r="I351" s="157">
        <f>Master!B351</f>
        <v>0</v>
      </c>
    </row>
    <row r="352" spans="1:9">
      <c r="A352" s="157">
        <f>Master!AO357</f>
        <v>0</v>
      </c>
      <c r="B352" s="157">
        <f>Master!AN357</f>
        <v>0</v>
      </c>
      <c r="C352" s="157">
        <f>Master!L353</f>
        <v>0</v>
      </c>
      <c r="D352" s="157" t="str">
        <f t="shared" si="22"/>
        <v>OK</v>
      </c>
      <c r="E352" s="157" t="str">
        <f t="shared" si="23"/>
        <v>OK</v>
      </c>
      <c r="I352" s="157">
        <f>Master!B352</f>
        <v>0</v>
      </c>
    </row>
    <row r="353" spans="1:9">
      <c r="A353" s="157">
        <f>Master!AO358</f>
        <v>0</v>
      </c>
      <c r="B353" s="157">
        <f>Master!AN358</f>
        <v>0</v>
      </c>
      <c r="C353" s="157">
        <f>Master!L354</f>
        <v>0</v>
      </c>
      <c r="D353" s="157" t="str">
        <f t="shared" si="22"/>
        <v>OK</v>
      </c>
      <c r="E353" s="157" t="str">
        <f t="shared" si="23"/>
        <v>OK</v>
      </c>
      <c r="I353" s="157">
        <f>Master!B353</f>
        <v>0</v>
      </c>
    </row>
    <row r="354" spans="1:9">
      <c r="A354" s="157">
        <f>Master!AO359</f>
        <v>0</v>
      </c>
      <c r="B354" s="157">
        <f>Master!AN359</f>
        <v>0</v>
      </c>
      <c r="C354" s="157">
        <f>Master!L355</f>
        <v>0</v>
      </c>
      <c r="D354" s="157" t="str">
        <f t="shared" si="22"/>
        <v>OK</v>
      </c>
      <c r="E354" s="157" t="str">
        <f t="shared" si="23"/>
        <v>OK</v>
      </c>
      <c r="I354" s="157">
        <f>Master!B354</f>
        <v>0</v>
      </c>
    </row>
    <row r="355" spans="1:9">
      <c r="A355" s="157">
        <f>Master!AO360</f>
        <v>0</v>
      </c>
      <c r="B355" s="157">
        <f>Master!AN360</f>
        <v>0</v>
      </c>
      <c r="C355" s="157">
        <f>Master!L356</f>
        <v>0</v>
      </c>
      <c r="D355" s="157" t="str">
        <f t="shared" si="22"/>
        <v>OK</v>
      </c>
      <c r="E355" s="157" t="str">
        <f t="shared" si="23"/>
        <v>OK</v>
      </c>
      <c r="I355" s="157">
        <f>Master!B355</f>
        <v>0</v>
      </c>
    </row>
    <row r="356" spans="1:9">
      <c r="A356" s="157">
        <f>Master!AO361</f>
        <v>0</v>
      </c>
      <c r="B356" s="157">
        <f>Master!AN361</f>
        <v>0</v>
      </c>
      <c r="C356" s="157">
        <f>Master!L357</f>
        <v>0</v>
      </c>
      <c r="D356" s="157" t="str">
        <f t="shared" si="22"/>
        <v>OK</v>
      </c>
      <c r="E356" s="157" t="str">
        <f t="shared" si="23"/>
        <v>OK</v>
      </c>
      <c r="I356" s="157">
        <f>Master!B356</f>
        <v>0</v>
      </c>
    </row>
    <row r="357" spans="1:9">
      <c r="A357" s="157">
        <f>Master!AO362</f>
        <v>0</v>
      </c>
      <c r="B357" s="157">
        <f>Master!AN362</f>
        <v>0</v>
      </c>
      <c r="C357" s="157">
        <f>Master!L358</f>
        <v>0</v>
      </c>
      <c r="D357" s="157" t="str">
        <f t="shared" si="22"/>
        <v>OK</v>
      </c>
      <c r="E357" s="157" t="str">
        <f t="shared" si="23"/>
        <v>OK</v>
      </c>
      <c r="I357" s="157">
        <f>Master!B357</f>
        <v>0</v>
      </c>
    </row>
    <row r="358" spans="1:9">
      <c r="A358" s="157">
        <f>Master!AO363</f>
        <v>0</v>
      </c>
      <c r="B358" s="157">
        <f>Master!AN363</f>
        <v>0</v>
      </c>
      <c r="C358" s="157">
        <f>Master!L359</f>
        <v>0</v>
      </c>
      <c r="D358" s="157" t="str">
        <f t="shared" si="22"/>
        <v>OK</v>
      </c>
      <c r="E358" s="157" t="str">
        <f t="shared" si="23"/>
        <v>OK</v>
      </c>
      <c r="I358" s="157">
        <f>Master!B358</f>
        <v>0</v>
      </c>
    </row>
    <row r="359" spans="1:9">
      <c r="A359" s="157">
        <f>Master!AO364</f>
        <v>0</v>
      </c>
      <c r="B359" s="157">
        <f>Master!AN364</f>
        <v>0</v>
      </c>
      <c r="C359" s="157">
        <f>Master!L360</f>
        <v>0</v>
      </c>
      <c r="D359" s="157" t="str">
        <f t="shared" si="22"/>
        <v>OK</v>
      </c>
      <c r="E359" s="157" t="str">
        <f t="shared" si="23"/>
        <v>OK</v>
      </c>
      <c r="I359" s="157">
        <f>Master!B359</f>
        <v>0</v>
      </c>
    </row>
    <row r="360" spans="1:9">
      <c r="A360" s="157">
        <f>Master!AO365</f>
        <v>0</v>
      </c>
      <c r="B360" s="157">
        <f>Master!AN365</f>
        <v>0</v>
      </c>
      <c r="C360" s="157">
        <f>Master!L361</f>
        <v>0</v>
      </c>
      <c r="D360" s="157" t="str">
        <f t="shared" si="22"/>
        <v>OK</v>
      </c>
      <c r="E360" s="157" t="str">
        <f t="shared" si="23"/>
        <v>OK</v>
      </c>
      <c r="I360" s="157">
        <f>Master!B360</f>
        <v>0</v>
      </c>
    </row>
    <row r="361" spans="1:9">
      <c r="A361" s="157">
        <f>Master!AO366</f>
        <v>0</v>
      </c>
      <c r="B361" s="157">
        <f>Master!AN366</f>
        <v>0</v>
      </c>
      <c r="C361" s="157">
        <f>Master!L362</f>
        <v>0</v>
      </c>
      <c r="D361" s="157" t="str">
        <f t="shared" si="22"/>
        <v>OK</v>
      </c>
      <c r="E361" s="157" t="str">
        <f t="shared" si="23"/>
        <v>OK</v>
      </c>
      <c r="I361" s="157">
        <f>Master!B361</f>
        <v>0</v>
      </c>
    </row>
    <row r="362" spans="1:9">
      <c r="A362" s="157">
        <f>Master!AO367</f>
        <v>0</v>
      </c>
      <c r="B362" s="157">
        <f>Master!AN367</f>
        <v>0</v>
      </c>
      <c r="C362" s="157">
        <f>Master!L363</f>
        <v>0</v>
      </c>
      <c r="D362" s="157" t="str">
        <f t="shared" si="22"/>
        <v>OK</v>
      </c>
      <c r="E362" s="157" t="str">
        <f t="shared" si="23"/>
        <v>OK</v>
      </c>
      <c r="I362" s="157">
        <f>Master!B362</f>
        <v>0</v>
      </c>
    </row>
    <row r="363" spans="1:9">
      <c r="A363" s="157">
        <f>Master!AO368</f>
        <v>0</v>
      </c>
      <c r="B363" s="157">
        <f>Master!AN368</f>
        <v>0</v>
      </c>
      <c r="C363" s="157">
        <f>Master!L364</f>
        <v>0</v>
      </c>
      <c r="D363" s="157" t="str">
        <f t="shared" si="22"/>
        <v>OK</v>
      </c>
      <c r="E363" s="157" t="str">
        <f t="shared" si="23"/>
        <v>OK</v>
      </c>
      <c r="I363" s="157">
        <f>Master!B363</f>
        <v>0</v>
      </c>
    </row>
    <row r="364" spans="1:9">
      <c r="A364" s="157">
        <f>Master!AO369</f>
        <v>0</v>
      </c>
      <c r="B364" s="157">
        <f>Master!AN369</f>
        <v>0</v>
      </c>
      <c r="C364" s="157">
        <f>Master!L365</f>
        <v>0</v>
      </c>
      <c r="D364" s="157" t="str">
        <f t="shared" si="22"/>
        <v>OK</v>
      </c>
      <c r="E364" s="157" t="str">
        <f t="shared" si="23"/>
        <v>OK</v>
      </c>
      <c r="I364" s="157">
        <f>Master!B364</f>
        <v>0</v>
      </c>
    </row>
    <row r="365" spans="1:9">
      <c r="A365" s="157">
        <f>Master!AO370</f>
        <v>0</v>
      </c>
      <c r="B365" s="157">
        <f>Master!AN370</f>
        <v>0</v>
      </c>
      <c r="C365" s="157">
        <f>Master!L366</f>
        <v>0</v>
      </c>
      <c r="D365" s="157" t="str">
        <f t="shared" si="22"/>
        <v>OK</v>
      </c>
      <c r="E365" s="157" t="str">
        <f t="shared" si="23"/>
        <v>OK</v>
      </c>
      <c r="I365" s="157">
        <f>Master!B365</f>
        <v>0</v>
      </c>
    </row>
    <row r="366" spans="1:9">
      <c r="A366" s="157">
        <f>Master!AO371</f>
        <v>0</v>
      </c>
      <c r="B366" s="157">
        <f>Master!AN371</f>
        <v>0</v>
      </c>
      <c r="C366" s="157">
        <f>Master!L367</f>
        <v>0</v>
      </c>
      <c r="D366" s="157" t="str">
        <f t="shared" si="22"/>
        <v>OK</v>
      </c>
      <c r="E366" s="157" t="str">
        <f t="shared" si="23"/>
        <v>OK</v>
      </c>
      <c r="I366" s="157">
        <f>Master!B366</f>
        <v>0</v>
      </c>
    </row>
    <row r="367" spans="1:9">
      <c r="A367" s="157">
        <f>Master!AO372</f>
        <v>0</v>
      </c>
      <c r="B367" s="157">
        <f>Master!AN372</f>
        <v>0</v>
      </c>
      <c r="C367" s="157">
        <f>Master!L368</f>
        <v>0</v>
      </c>
      <c r="D367" s="157" t="str">
        <f t="shared" si="22"/>
        <v>OK</v>
      </c>
      <c r="E367" s="157" t="str">
        <f t="shared" si="23"/>
        <v>OK</v>
      </c>
      <c r="I367" s="157">
        <f>Master!B367</f>
        <v>0</v>
      </c>
    </row>
    <row r="368" spans="1:9">
      <c r="A368" s="157">
        <f>Master!AO373</f>
        <v>0</v>
      </c>
      <c r="B368" s="157">
        <f>Master!AN373</f>
        <v>0</v>
      </c>
      <c r="C368" s="157">
        <f>Master!L369</f>
        <v>0</v>
      </c>
      <c r="D368" s="157" t="str">
        <f t="shared" si="22"/>
        <v>OK</v>
      </c>
      <c r="E368" s="157" t="str">
        <f t="shared" si="23"/>
        <v>OK</v>
      </c>
      <c r="I368" s="157">
        <f>Master!B368</f>
        <v>0</v>
      </c>
    </row>
    <row r="369" spans="1:9">
      <c r="A369" s="157">
        <f>Master!AO374</f>
        <v>0</v>
      </c>
      <c r="B369" s="157">
        <f>Master!AN374</f>
        <v>0</v>
      </c>
      <c r="C369" s="157">
        <f>Master!L370</f>
        <v>0</v>
      </c>
      <c r="D369" s="157" t="str">
        <f t="shared" si="22"/>
        <v>OK</v>
      </c>
      <c r="E369" s="157" t="str">
        <f t="shared" si="23"/>
        <v>OK</v>
      </c>
      <c r="I369" s="157">
        <f>Master!B369</f>
        <v>0</v>
      </c>
    </row>
    <row r="370" spans="1:9">
      <c r="A370" s="157">
        <f>Master!AO375</f>
        <v>0</v>
      </c>
      <c r="B370" s="157">
        <f>Master!AN375</f>
        <v>0</v>
      </c>
      <c r="C370" s="157">
        <f>Master!L371</f>
        <v>0</v>
      </c>
      <c r="D370" s="157" t="str">
        <f t="shared" si="22"/>
        <v>OK</v>
      </c>
      <c r="E370" s="157" t="str">
        <f t="shared" si="23"/>
        <v>OK</v>
      </c>
      <c r="I370" s="157">
        <f>Master!B370</f>
        <v>0</v>
      </c>
    </row>
    <row r="371" spans="1:9">
      <c r="A371" s="157">
        <f>Master!AO376</f>
        <v>0</v>
      </c>
      <c r="B371" s="157">
        <f>Master!AN376</f>
        <v>0</v>
      </c>
      <c r="C371" s="157">
        <f>Master!L372</f>
        <v>0</v>
      </c>
      <c r="D371" s="157" t="str">
        <f t="shared" si="22"/>
        <v>OK</v>
      </c>
      <c r="E371" s="157" t="str">
        <f t="shared" si="23"/>
        <v>OK</v>
      </c>
      <c r="I371" s="157">
        <f>Master!B371</f>
        <v>0</v>
      </c>
    </row>
    <row r="372" spans="1:9">
      <c r="A372" s="157">
        <f>Master!AO377</f>
        <v>0</v>
      </c>
      <c r="B372" s="157">
        <f>Master!AN377</f>
        <v>0</v>
      </c>
      <c r="C372" s="157">
        <f>Master!L373</f>
        <v>0</v>
      </c>
      <c r="D372" s="157" t="str">
        <f t="shared" si="22"/>
        <v>OK</v>
      </c>
      <c r="E372" s="157" t="str">
        <f t="shared" si="23"/>
        <v>OK</v>
      </c>
      <c r="I372" s="157">
        <f>Master!B372</f>
        <v>0</v>
      </c>
    </row>
    <row r="373" spans="1:9">
      <c r="A373" s="157">
        <f>Master!AO378</f>
        <v>0</v>
      </c>
      <c r="B373" s="157">
        <f>Master!AN378</f>
        <v>0</v>
      </c>
      <c r="C373" s="157">
        <f>Master!L374</f>
        <v>0</v>
      </c>
      <c r="D373" s="157" t="str">
        <f t="shared" si="22"/>
        <v>OK</v>
      </c>
      <c r="E373" s="157" t="str">
        <f t="shared" si="23"/>
        <v>OK</v>
      </c>
      <c r="I373" s="157">
        <f>Master!B373</f>
        <v>0</v>
      </c>
    </row>
    <row r="374" spans="1:9">
      <c r="A374" s="157">
        <f>Master!AO379</f>
        <v>0</v>
      </c>
      <c r="B374" s="157">
        <f>Master!AN379</f>
        <v>0</v>
      </c>
      <c r="C374" s="157">
        <f>Master!L375</f>
        <v>0</v>
      </c>
      <c r="D374" s="157" t="str">
        <f t="shared" si="22"/>
        <v>OK</v>
      </c>
      <c r="E374" s="157" t="str">
        <f t="shared" si="23"/>
        <v>OK</v>
      </c>
      <c r="I374" s="157">
        <f>Master!B374</f>
        <v>0</v>
      </c>
    </row>
    <row r="375" spans="1:9">
      <c r="A375" s="157">
        <f>Master!AO380</f>
        <v>0</v>
      </c>
      <c r="B375" s="157">
        <f>Master!AN380</f>
        <v>0</v>
      </c>
      <c r="C375" s="157">
        <f>Master!L376</f>
        <v>0</v>
      </c>
      <c r="D375" s="157" t="str">
        <f t="shared" si="22"/>
        <v>OK</v>
      </c>
      <c r="E375" s="157" t="str">
        <f t="shared" si="23"/>
        <v>OK</v>
      </c>
      <c r="I375" s="157">
        <f>Master!B375</f>
        <v>0</v>
      </c>
    </row>
    <row r="376" spans="1:9">
      <c r="A376" s="157">
        <f>Master!AO381</f>
        <v>0</v>
      </c>
      <c r="B376" s="157">
        <f>Master!AN381</f>
        <v>0</v>
      </c>
      <c r="C376" s="157">
        <f>Master!L377</f>
        <v>0</v>
      </c>
      <c r="D376" s="157" t="str">
        <f t="shared" si="22"/>
        <v>OK</v>
      </c>
      <c r="E376" s="157" t="str">
        <f t="shared" si="23"/>
        <v>OK</v>
      </c>
      <c r="I376" s="157">
        <f>Master!B376</f>
        <v>0</v>
      </c>
    </row>
    <row r="377" spans="1:9">
      <c r="A377" s="157">
        <f>Master!AO382</f>
        <v>0</v>
      </c>
      <c r="B377" s="157">
        <f>Master!AN382</f>
        <v>0</v>
      </c>
      <c r="C377" s="157">
        <f>Master!L378</f>
        <v>0</v>
      </c>
      <c r="D377" s="157" t="str">
        <f t="shared" si="22"/>
        <v>OK</v>
      </c>
      <c r="E377" s="157" t="str">
        <f t="shared" si="23"/>
        <v>OK</v>
      </c>
      <c r="I377" s="157">
        <f>Master!B377</f>
        <v>0</v>
      </c>
    </row>
    <row r="378" spans="1:9">
      <c r="A378" s="157">
        <f>Master!AO383</f>
        <v>0</v>
      </c>
      <c r="B378" s="157">
        <f>Master!AN383</f>
        <v>0</v>
      </c>
      <c r="C378" s="157">
        <f>Master!L379</f>
        <v>0</v>
      </c>
      <c r="D378" s="157" t="str">
        <f t="shared" si="22"/>
        <v>OK</v>
      </c>
      <c r="E378" s="157" t="str">
        <f t="shared" si="23"/>
        <v>OK</v>
      </c>
      <c r="I378" s="157">
        <f>Master!B378</f>
        <v>0</v>
      </c>
    </row>
    <row r="379" spans="1:9">
      <c r="A379" s="157">
        <f>Master!AO384</f>
        <v>0</v>
      </c>
      <c r="B379" s="157">
        <f>Master!AN384</f>
        <v>0</v>
      </c>
      <c r="C379" s="157">
        <f>Master!L380</f>
        <v>0</v>
      </c>
      <c r="D379" s="157" t="str">
        <f t="shared" si="22"/>
        <v>OK</v>
      </c>
      <c r="E379" s="157" t="str">
        <f t="shared" si="23"/>
        <v>OK</v>
      </c>
      <c r="I379" s="157">
        <f>Master!B379</f>
        <v>0</v>
      </c>
    </row>
    <row r="380" spans="1:9">
      <c r="A380" s="157">
        <f>Master!AO385</f>
        <v>0</v>
      </c>
      <c r="B380" s="157">
        <f>Master!AN385</f>
        <v>0</v>
      </c>
      <c r="C380" s="157">
        <f>Master!L381</f>
        <v>0</v>
      </c>
      <c r="D380" s="157" t="str">
        <f t="shared" si="22"/>
        <v>OK</v>
      </c>
      <c r="E380" s="157" t="str">
        <f t="shared" si="23"/>
        <v>OK</v>
      </c>
      <c r="I380" s="157">
        <f>Master!B380</f>
        <v>0</v>
      </c>
    </row>
    <row r="381" spans="1:9">
      <c r="A381" s="157">
        <f>Master!AO386</f>
        <v>0</v>
      </c>
      <c r="B381" s="157">
        <f>Master!AN386</f>
        <v>0</v>
      </c>
      <c r="C381" s="157">
        <f>Master!L382</f>
        <v>0</v>
      </c>
      <c r="D381" s="157" t="str">
        <f t="shared" si="22"/>
        <v>OK</v>
      </c>
      <c r="E381" s="157" t="str">
        <f t="shared" si="23"/>
        <v>OK</v>
      </c>
      <c r="I381" s="157">
        <f>Master!B381</f>
        <v>0</v>
      </c>
    </row>
    <row r="382" spans="1:9">
      <c r="A382" s="157">
        <f>Master!AO387</f>
        <v>0</v>
      </c>
      <c r="B382" s="157">
        <f>Master!AN387</f>
        <v>0</v>
      </c>
      <c r="C382" s="157">
        <f>Master!L383</f>
        <v>0</v>
      </c>
      <c r="D382" s="157" t="str">
        <f t="shared" si="22"/>
        <v>OK</v>
      </c>
      <c r="E382" s="157" t="str">
        <f t="shared" si="23"/>
        <v>OK</v>
      </c>
      <c r="I382" s="157">
        <f>Master!B382</f>
        <v>0</v>
      </c>
    </row>
    <row r="383" spans="1:9">
      <c r="A383" s="157">
        <f>Master!AO388</f>
        <v>0</v>
      </c>
      <c r="B383" s="157">
        <f>Master!AN388</f>
        <v>0</v>
      </c>
      <c r="C383" s="157">
        <f>Master!L384</f>
        <v>0</v>
      </c>
      <c r="D383" s="157" t="str">
        <f t="shared" si="22"/>
        <v>OK</v>
      </c>
      <c r="E383" s="157" t="str">
        <f t="shared" si="23"/>
        <v>OK</v>
      </c>
      <c r="I383" s="157">
        <f>Master!B383</f>
        <v>0</v>
      </c>
    </row>
    <row r="384" spans="1:9">
      <c r="A384" s="157">
        <f>Master!AO389</f>
        <v>0</v>
      </c>
      <c r="B384" s="157">
        <f>Master!AN389</f>
        <v>0</v>
      </c>
      <c r="C384" s="157">
        <f>Master!L385</f>
        <v>0</v>
      </c>
      <c r="D384" s="157" t="str">
        <f t="shared" si="22"/>
        <v>OK</v>
      </c>
      <c r="E384" s="157" t="str">
        <f t="shared" si="23"/>
        <v>OK</v>
      </c>
      <c r="I384" s="157">
        <f>Master!B384</f>
        <v>0</v>
      </c>
    </row>
    <row r="385" spans="1:9">
      <c r="A385" s="157">
        <f>Master!AO390</f>
        <v>0</v>
      </c>
      <c r="B385" s="157">
        <f>Master!AN390</f>
        <v>0</v>
      </c>
      <c r="C385" s="157">
        <f>Master!L386</f>
        <v>0</v>
      </c>
      <c r="D385" s="157" t="str">
        <f t="shared" si="22"/>
        <v>OK</v>
      </c>
      <c r="E385" s="157" t="str">
        <f t="shared" si="23"/>
        <v>OK</v>
      </c>
      <c r="I385" s="157">
        <f>Master!B385</f>
        <v>0</v>
      </c>
    </row>
    <row r="386" spans="1:9">
      <c r="A386" s="157">
        <f>Master!AO391</f>
        <v>0</v>
      </c>
      <c r="B386" s="157">
        <f>Master!AN391</f>
        <v>0</v>
      </c>
      <c r="C386" s="157">
        <f>Master!L387</f>
        <v>0</v>
      </c>
      <c r="D386" s="157" t="str">
        <f t="shared" si="22"/>
        <v>OK</v>
      </c>
      <c r="E386" s="157" t="str">
        <f t="shared" si="23"/>
        <v>OK</v>
      </c>
      <c r="I386" s="157">
        <f>Master!B386</f>
        <v>0</v>
      </c>
    </row>
    <row r="387" spans="1:9">
      <c r="A387" s="157">
        <f>Master!AO392</f>
        <v>0</v>
      </c>
      <c r="B387" s="157">
        <f>Master!AN392</f>
        <v>0</v>
      </c>
      <c r="C387" s="157">
        <f>Master!L388</f>
        <v>0</v>
      </c>
      <c r="D387" s="157" t="str">
        <f t="shared" ref="D387:D450" si="24">IF(COUNTIF(B:B,C387),"OK","Missing")</f>
        <v>OK</v>
      </c>
      <c r="E387" s="157" t="str">
        <f t="shared" ref="E387:E450" si="25">IF(D387="Missing",C387,"OK")</f>
        <v>OK</v>
      </c>
      <c r="I387" s="157">
        <f>Master!B387</f>
        <v>0</v>
      </c>
    </row>
    <row r="388" spans="1:9">
      <c r="A388" s="157">
        <f>Master!AO393</f>
        <v>0</v>
      </c>
      <c r="B388" s="157">
        <f>Master!AN393</f>
        <v>0</v>
      </c>
      <c r="C388" s="157">
        <f>Master!L389</f>
        <v>0</v>
      </c>
      <c r="D388" s="157" t="str">
        <f t="shared" si="24"/>
        <v>OK</v>
      </c>
      <c r="E388" s="157" t="str">
        <f t="shared" si="25"/>
        <v>OK</v>
      </c>
      <c r="I388" s="157">
        <f>Master!B388</f>
        <v>0</v>
      </c>
    </row>
    <row r="389" spans="1:9">
      <c r="A389" s="157">
        <f>Master!AO394</f>
        <v>0</v>
      </c>
      <c r="B389" s="157">
        <f>Master!AN394</f>
        <v>0</v>
      </c>
      <c r="C389" s="157">
        <f>Master!L390</f>
        <v>0</v>
      </c>
      <c r="D389" s="157" t="str">
        <f t="shared" si="24"/>
        <v>OK</v>
      </c>
      <c r="E389" s="157" t="str">
        <f t="shared" si="25"/>
        <v>OK</v>
      </c>
      <c r="I389" s="157">
        <f>Master!B389</f>
        <v>0</v>
      </c>
    </row>
    <row r="390" spans="1:9">
      <c r="A390" s="157">
        <f>Master!AO395</f>
        <v>0</v>
      </c>
      <c r="B390" s="157">
        <f>Master!AN395</f>
        <v>0</v>
      </c>
      <c r="C390" s="157">
        <f>Master!L391</f>
        <v>0</v>
      </c>
      <c r="D390" s="157" t="str">
        <f t="shared" si="24"/>
        <v>OK</v>
      </c>
      <c r="E390" s="157" t="str">
        <f t="shared" si="25"/>
        <v>OK</v>
      </c>
      <c r="I390" s="157">
        <f>Master!B390</f>
        <v>0</v>
      </c>
    </row>
    <row r="391" spans="1:9">
      <c r="A391" s="157">
        <f>Master!AO396</f>
        <v>0</v>
      </c>
      <c r="B391" s="157">
        <f>Master!AN396</f>
        <v>0</v>
      </c>
      <c r="C391" s="157">
        <f>Master!L392</f>
        <v>0</v>
      </c>
      <c r="D391" s="157" t="str">
        <f t="shared" si="24"/>
        <v>OK</v>
      </c>
      <c r="E391" s="157" t="str">
        <f t="shared" si="25"/>
        <v>OK</v>
      </c>
      <c r="I391" s="157">
        <f>Master!B391</f>
        <v>0</v>
      </c>
    </row>
    <row r="392" spans="1:9">
      <c r="A392" s="157">
        <f>Master!AO397</f>
        <v>0</v>
      </c>
      <c r="B392" s="157">
        <f>Master!AN397</f>
        <v>0</v>
      </c>
      <c r="C392" s="157">
        <f>Master!L393</f>
        <v>0</v>
      </c>
      <c r="D392" s="157" t="str">
        <f t="shared" si="24"/>
        <v>OK</v>
      </c>
      <c r="E392" s="157" t="str">
        <f t="shared" si="25"/>
        <v>OK</v>
      </c>
      <c r="I392" s="157">
        <f>Master!B392</f>
        <v>0</v>
      </c>
    </row>
    <row r="393" spans="1:9">
      <c r="A393" s="157">
        <f>Master!AO398</f>
        <v>0</v>
      </c>
      <c r="B393" s="157">
        <f>Master!AN398</f>
        <v>0</v>
      </c>
      <c r="C393" s="157">
        <f>Master!L394</f>
        <v>0</v>
      </c>
      <c r="D393" s="157" t="str">
        <f t="shared" si="24"/>
        <v>OK</v>
      </c>
      <c r="E393" s="157" t="str">
        <f t="shared" si="25"/>
        <v>OK</v>
      </c>
      <c r="I393" s="157">
        <f>Master!B393</f>
        <v>0</v>
      </c>
    </row>
    <row r="394" spans="1:9">
      <c r="A394" s="157">
        <f>Master!AO399</f>
        <v>0</v>
      </c>
      <c r="B394" s="157">
        <f>Master!AN399</f>
        <v>0</v>
      </c>
      <c r="C394" s="157">
        <f>Master!L395</f>
        <v>0</v>
      </c>
      <c r="D394" s="157" t="str">
        <f t="shared" si="24"/>
        <v>OK</v>
      </c>
      <c r="E394" s="157" t="str">
        <f t="shared" si="25"/>
        <v>OK</v>
      </c>
      <c r="I394" s="157">
        <f>Master!B394</f>
        <v>0</v>
      </c>
    </row>
    <row r="395" spans="1:9">
      <c r="A395" s="157">
        <f>Master!AO400</f>
        <v>0</v>
      </c>
      <c r="B395" s="157">
        <f>Master!AN400</f>
        <v>0</v>
      </c>
      <c r="C395" s="157">
        <f>Master!L396</f>
        <v>0</v>
      </c>
      <c r="D395" s="157" t="str">
        <f t="shared" si="24"/>
        <v>OK</v>
      </c>
      <c r="E395" s="157" t="str">
        <f t="shared" si="25"/>
        <v>OK</v>
      </c>
      <c r="I395" s="157">
        <f>Master!B395</f>
        <v>0</v>
      </c>
    </row>
    <row r="396" spans="1:9">
      <c r="A396" s="157">
        <f>Master!AO401</f>
        <v>0</v>
      </c>
      <c r="B396" s="157">
        <f>Master!AN401</f>
        <v>0</v>
      </c>
      <c r="C396" s="157">
        <f>Master!L397</f>
        <v>0</v>
      </c>
      <c r="D396" s="157" t="str">
        <f t="shared" si="24"/>
        <v>OK</v>
      </c>
      <c r="E396" s="157" t="str">
        <f t="shared" si="25"/>
        <v>OK</v>
      </c>
      <c r="I396" s="157">
        <f>Master!B396</f>
        <v>0</v>
      </c>
    </row>
    <row r="397" spans="1:9">
      <c r="A397" s="157">
        <f>Master!AO402</f>
        <v>0</v>
      </c>
      <c r="B397" s="157">
        <f>Master!AN402</f>
        <v>0</v>
      </c>
      <c r="C397" s="157">
        <f>Master!L398</f>
        <v>0</v>
      </c>
      <c r="D397" s="157" t="str">
        <f t="shared" si="24"/>
        <v>OK</v>
      </c>
      <c r="E397" s="157" t="str">
        <f t="shared" si="25"/>
        <v>OK</v>
      </c>
      <c r="I397" s="157">
        <f>Master!B397</f>
        <v>0</v>
      </c>
    </row>
    <row r="398" spans="1:9">
      <c r="A398" s="157">
        <f>Master!AO403</f>
        <v>0</v>
      </c>
      <c r="B398" s="157">
        <f>Master!AN403</f>
        <v>0</v>
      </c>
      <c r="C398" s="157">
        <f>Master!L399</f>
        <v>0</v>
      </c>
      <c r="D398" s="157" t="str">
        <f t="shared" si="24"/>
        <v>OK</v>
      </c>
      <c r="E398" s="157" t="str">
        <f t="shared" si="25"/>
        <v>OK</v>
      </c>
      <c r="I398" s="157">
        <f>Master!B398</f>
        <v>0</v>
      </c>
    </row>
    <row r="399" spans="1:9">
      <c r="A399" s="157">
        <f>Master!AO404</f>
        <v>0</v>
      </c>
      <c r="B399" s="157">
        <f>Master!AN404</f>
        <v>0</v>
      </c>
      <c r="C399" s="157">
        <f>Master!L400</f>
        <v>0</v>
      </c>
      <c r="D399" s="157" t="str">
        <f t="shared" si="24"/>
        <v>OK</v>
      </c>
      <c r="E399" s="157" t="str">
        <f t="shared" si="25"/>
        <v>OK</v>
      </c>
      <c r="I399" s="157">
        <f>Master!B399</f>
        <v>0</v>
      </c>
    </row>
    <row r="400" spans="1:9">
      <c r="A400" s="157">
        <f>Master!AO405</f>
        <v>0</v>
      </c>
      <c r="B400" s="157">
        <f>Master!AN405</f>
        <v>0</v>
      </c>
      <c r="C400" s="157">
        <f>Master!L401</f>
        <v>0</v>
      </c>
      <c r="D400" s="157" t="str">
        <f t="shared" si="24"/>
        <v>OK</v>
      </c>
      <c r="E400" s="157" t="str">
        <f t="shared" si="25"/>
        <v>OK</v>
      </c>
      <c r="I400" s="157">
        <f>Master!B400</f>
        <v>0</v>
      </c>
    </row>
    <row r="401" spans="1:9">
      <c r="A401" s="157">
        <f>Master!AO406</f>
        <v>0</v>
      </c>
      <c r="B401" s="157">
        <f>Master!AN406</f>
        <v>0</v>
      </c>
      <c r="C401" s="157">
        <f>Master!L402</f>
        <v>0</v>
      </c>
      <c r="D401" s="157" t="str">
        <f t="shared" si="24"/>
        <v>OK</v>
      </c>
      <c r="E401" s="157" t="str">
        <f t="shared" si="25"/>
        <v>OK</v>
      </c>
      <c r="I401" s="157">
        <f>Master!B401</f>
        <v>0</v>
      </c>
    </row>
    <row r="402" spans="1:9">
      <c r="A402" s="157">
        <f>Master!AO407</f>
        <v>0</v>
      </c>
      <c r="B402" s="157">
        <f>Master!AN407</f>
        <v>0</v>
      </c>
      <c r="C402" s="157">
        <f>Master!L403</f>
        <v>0</v>
      </c>
      <c r="D402" s="157" t="str">
        <f t="shared" si="24"/>
        <v>OK</v>
      </c>
      <c r="E402" s="157" t="str">
        <f t="shared" si="25"/>
        <v>OK</v>
      </c>
      <c r="I402" s="157">
        <f>Master!B402</f>
        <v>0</v>
      </c>
    </row>
    <row r="403" spans="1:9">
      <c r="A403" s="157">
        <f>Master!AO408</f>
        <v>0</v>
      </c>
      <c r="B403" s="157">
        <f>Master!AN408</f>
        <v>0</v>
      </c>
      <c r="C403" s="157">
        <f>Master!L404</f>
        <v>0</v>
      </c>
      <c r="D403" s="157" t="str">
        <f t="shared" si="24"/>
        <v>OK</v>
      </c>
      <c r="E403" s="157" t="str">
        <f t="shared" si="25"/>
        <v>OK</v>
      </c>
      <c r="I403" s="157">
        <f>Master!B403</f>
        <v>0</v>
      </c>
    </row>
    <row r="404" spans="1:9">
      <c r="A404" s="157">
        <f>Master!AO409</f>
        <v>0</v>
      </c>
      <c r="B404" s="157">
        <f>Master!AN409</f>
        <v>0</v>
      </c>
      <c r="C404" s="157">
        <f>Master!L405</f>
        <v>0</v>
      </c>
      <c r="D404" s="157" t="str">
        <f t="shared" si="24"/>
        <v>OK</v>
      </c>
      <c r="E404" s="157" t="str">
        <f t="shared" si="25"/>
        <v>OK</v>
      </c>
      <c r="I404" s="157">
        <f>Master!B404</f>
        <v>0</v>
      </c>
    </row>
    <row r="405" spans="1:9">
      <c r="A405" s="157">
        <f>Master!AO410</f>
        <v>0</v>
      </c>
      <c r="B405" s="157">
        <f>Master!AN410</f>
        <v>0</v>
      </c>
      <c r="C405" s="157">
        <f>Master!L406</f>
        <v>0</v>
      </c>
      <c r="D405" s="157" t="str">
        <f t="shared" si="24"/>
        <v>OK</v>
      </c>
      <c r="E405" s="157" t="str">
        <f t="shared" si="25"/>
        <v>OK</v>
      </c>
      <c r="I405" s="157">
        <f>Master!B405</f>
        <v>0</v>
      </c>
    </row>
    <row r="406" spans="1:9">
      <c r="A406" s="157">
        <f>Master!AO411</f>
        <v>0</v>
      </c>
      <c r="B406" s="157">
        <f>Master!AN411</f>
        <v>0</v>
      </c>
      <c r="C406" s="157">
        <f>Master!L407</f>
        <v>0</v>
      </c>
      <c r="D406" s="157" t="str">
        <f t="shared" si="24"/>
        <v>OK</v>
      </c>
      <c r="E406" s="157" t="str">
        <f t="shared" si="25"/>
        <v>OK</v>
      </c>
      <c r="I406" s="157">
        <f>Master!B406</f>
        <v>0</v>
      </c>
    </row>
    <row r="407" spans="1:9">
      <c r="A407" s="157">
        <f>Master!AO412</f>
        <v>0</v>
      </c>
      <c r="B407" s="157">
        <f>Master!AN412</f>
        <v>0</v>
      </c>
      <c r="C407" s="157">
        <f>Master!L408</f>
        <v>0</v>
      </c>
      <c r="D407" s="157" t="str">
        <f t="shared" si="24"/>
        <v>OK</v>
      </c>
      <c r="E407" s="157" t="str">
        <f t="shared" si="25"/>
        <v>OK</v>
      </c>
      <c r="I407" s="157">
        <f>Master!B407</f>
        <v>0</v>
      </c>
    </row>
    <row r="408" spans="1:9">
      <c r="A408" s="157">
        <f>Master!AO413</f>
        <v>0</v>
      </c>
      <c r="B408" s="157">
        <f>Master!AN413</f>
        <v>0</v>
      </c>
      <c r="C408" s="157">
        <f>Master!L409</f>
        <v>0</v>
      </c>
      <c r="D408" s="157" t="str">
        <f t="shared" si="24"/>
        <v>OK</v>
      </c>
      <c r="E408" s="157" t="str">
        <f t="shared" si="25"/>
        <v>OK</v>
      </c>
      <c r="I408" s="157">
        <f>Master!B408</f>
        <v>0</v>
      </c>
    </row>
    <row r="409" spans="1:9">
      <c r="A409" s="157">
        <f>Master!AO414</f>
        <v>0</v>
      </c>
      <c r="B409" s="157">
        <f>Master!AN414</f>
        <v>0</v>
      </c>
      <c r="C409" s="157">
        <f>Master!L410</f>
        <v>0</v>
      </c>
      <c r="D409" s="157" t="str">
        <f t="shared" si="24"/>
        <v>OK</v>
      </c>
      <c r="E409" s="157" t="str">
        <f t="shared" si="25"/>
        <v>OK</v>
      </c>
      <c r="I409" s="157">
        <f>Master!B409</f>
        <v>0</v>
      </c>
    </row>
    <row r="410" spans="1:9">
      <c r="A410" s="157">
        <f>Master!AO415</f>
        <v>0</v>
      </c>
      <c r="B410" s="157">
        <f>Master!AN415</f>
        <v>0</v>
      </c>
      <c r="C410" s="157">
        <f>Master!L411</f>
        <v>0</v>
      </c>
      <c r="D410" s="157" t="str">
        <f t="shared" si="24"/>
        <v>OK</v>
      </c>
      <c r="E410" s="157" t="str">
        <f t="shared" si="25"/>
        <v>OK</v>
      </c>
      <c r="I410" s="157">
        <f>Master!B410</f>
        <v>0</v>
      </c>
    </row>
    <row r="411" spans="1:9">
      <c r="A411" s="157">
        <f>Master!AO416</f>
        <v>0</v>
      </c>
      <c r="B411" s="157">
        <f>Master!AN416</f>
        <v>0</v>
      </c>
      <c r="C411" s="157">
        <f>Master!L412</f>
        <v>0</v>
      </c>
      <c r="D411" s="157" t="str">
        <f t="shared" si="24"/>
        <v>OK</v>
      </c>
      <c r="E411" s="157" t="str">
        <f t="shared" si="25"/>
        <v>OK</v>
      </c>
      <c r="I411" s="157">
        <f>Master!B411</f>
        <v>0</v>
      </c>
    </row>
    <row r="412" spans="1:9">
      <c r="A412" s="157">
        <f>Master!AO417</f>
        <v>0</v>
      </c>
      <c r="B412" s="157">
        <f>Master!AN417</f>
        <v>0</v>
      </c>
      <c r="C412" s="157">
        <f>Master!L413</f>
        <v>0</v>
      </c>
      <c r="D412" s="157" t="str">
        <f t="shared" si="24"/>
        <v>OK</v>
      </c>
      <c r="E412" s="157" t="str">
        <f t="shared" si="25"/>
        <v>OK</v>
      </c>
      <c r="I412" s="157">
        <f>Master!B412</f>
        <v>0</v>
      </c>
    </row>
    <row r="413" spans="1:9">
      <c r="A413" s="157">
        <f>Master!AO418</f>
        <v>0</v>
      </c>
      <c r="B413" s="157">
        <f>Master!AN418</f>
        <v>0</v>
      </c>
      <c r="C413" s="157">
        <f>Master!L414</f>
        <v>0</v>
      </c>
      <c r="D413" s="157" t="str">
        <f t="shared" si="24"/>
        <v>OK</v>
      </c>
      <c r="E413" s="157" t="str">
        <f t="shared" si="25"/>
        <v>OK</v>
      </c>
      <c r="I413" s="157">
        <f>Master!B413</f>
        <v>0</v>
      </c>
    </row>
    <row r="414" spans="1:9">
      <c r="A414" s="157">
        <f>Master!AO419</f>
        <v>0</v>
      </c>
      <c r="B414" s="157">
        <f>Master!AN419</f>
        <v>0</v>
      </c>
      <c r="C414" s="157">
        <f>Master!L415</f>
        <v>0</v>
      </c>
      <c r="D414" s="157" t="str">
        <f t="shared" si="24"/>
        <v>OK</v>
      </c>
      <c r="E414" s="157" t="str">
        <f t="shared" si="25"/>
        <v>OK</v>
      </c>
      <c r="I414" s="157">
        <f>Master!B414</f>
        <v>0</v>
      </c>
    </row>
    <row r="415" spans="1:9">
      <c r="A415" s="157">
        <f>Master!AO420</f>
        <v>0</v>
      </c>
      <c r="B415" s="157">
        <f>Master!AN420</f>
        <v>0</v>
      </c>
      <c r="C415" s="157">
        <f>Master!L416</f>
        <v>0</v>
      </c>
      <c r="D415" s="157" t="str">
        <f t="shared" si="24"/>
        <v>OK</v>
      </c>
      <c r="E415" s="157" t="str">
        <f t="shared" si="25"/>
        <v>OK</v>
      </c>
      <c r="I415" s="157">
        <f>Master!B415</f>
        <v>0</v>
      </c>
    </row>
    <row r="416" spans="1:9">
      <c r="A416" s="157">
        <f>Master!AO421</f>
        <v>0</v>
      </c>
      <c r="B416" s="157">
        <f>Master!AN421</f>
        <v>0</v>
      </c>
      <c r="C416" s="157">
        <f>Master!L417</f>
        <v>0</v>
      </c>
      <c r="D416" s="157" t="str">
        <f t="shared" si="24"/>
        <v>OK</v>
      </c>
      <c r="E416" s="157" t="str">
        <f t="shared" si="25"/>
        <v>OK</v>
      </c>
      <c r="I416" s="157">
        <f>Master!B416</f>
        <v>0</v>
      </c>
    </row>
    <row r="417" spans="1:9">
      <c r="A417" s="157">
        <f>Master!AO422</f>
        <v>0</v>
      </c>
      <c r="B417" s="157">
        <f>Master!AN422</f>
        <v>0</v>
      </c>
      <c r="C417" s="157">
        <f>Master!L418</f>
        <v>0</v>
      </c>
      <c r="D417" s="157" t="str">
        <f t="shared" si="24"/>
        <v>OK</v>
      </c>
      <c r="E417" s="157" t="str">
        <f t="shared" si="25"/>
        <v>OK</v>
      </c>
      <c r="I417" s="157">
        <f>Master!B417</f>
        <v>0</v>
      </c>
    </row>
    <row r="418" spans="1:9">
      <c r="A418" s="157">
        <f>Master!AO423</f>
        <v>0</v>
      </c>
      <c r="B418" s="157">
        <f>Master!AN423</f>
        <v>0</v>
      </c>
      <c r="C418" s="157">
        <f>Master!L419</f>
        <v>0</v>
      </c>
      <c r="D418" s="157" t="str">
        <f t="shared" si="24"/>
        <v>OK</v>
      </c>
      <c r="E418" s="157" t="str">
        <f t="shared" si="25"/>
        <v>OK</v>
      </c>
      <c r="I418" s="157">
        <f>Master!B418</f>
        <v>0</v>
      </c>
    </row>
    <row r="419" spans="1:9">
      <c r="A419" s="157">
        <f>Master!AO424</f>
        <v>0</v>
      </c>
      <c r="B419" s="157">
        <f>Master!AN424</f>
        <v>0</v>
      </c>
      <c r="C419" s="157">
        <f>Master!L420</f>
        <v>0</v>
      </c>
      <c r="D419" s="157" t="str">
        <f t="shared" si="24"/>
        <v>OK</v>
      </c>
      <c r="E419" s="157" t="str">
        <f t="shared" si="25"/>
        <v>OK</v>
      </c>
      <c r="I419" s="157">
        <f>Master!B419</f>
        <v>0</v>
      </c>
    </row>
    <row r="420" spans="1:9">
      <c r="A420" s="157">
        <f>Master!AO425</f>
        <v>0</v>
      </c>
      <c r="B420" s="157">
        <f>Master!AN425</f>
        <v>0</v>
      </c>
      <c r="C420" s="157">
        <f>Master!L421</f>
        <v>0</v>
      </c>
      <c r="D420" s="157" t="str">
        <f t="shared" si="24"/>
        <v>OK</v>
      </c>
      <c r="E420" s="157" t="str">
        <f t="shared" si="25"/>
        <v>OK</v>
      </c>
      <c r="I420" s="157">
        <f>Master!B420</f>
        <v>0</v>
      </c>
    </row>
    <row r="421" spans="1:9">
      <c r="A421" s="157">
        <f>Master!AO426</f>
        <v>0</v>
      </c>
      <c r="B421" s="157">
        <f>Master!AN426</f>
        <v>0</v>
      </c>
      <c r="C421" s="157">
        <f>Master!L422</f>
        <v>0</v>
      </c>
      <c r="D421" s="157" t="str">
        <f t="shared" si="24"/>
        <v>OK</v>
      </c>
      <c r="E421" s="157" t="str">
        <f t="shared" si="25"/>
        <v>OK</v>
      </c>
      <c r="I421" s="157">
        <f>Master!B421</f>
        <v>0</v>
      </c>
    </row>
    <row r="422" spans="1:9">
      <c r="A422" s="157">
        <f>Master!AO427</f>
        <v>0</v>
      </c>
      <c r="B422" s="157">
        <f>Master!AN427</f>
        <v>0</v>
      </c>
      <c r="C422" s="157">
        <f>Master!L423</f>
        <v>0</v>
      </c>
      <c r="D422" s="157" t="str">
        <f t="shared" si="24"/>
        <v>OK</v>
      </c>
      <c r="E422" s="157" t="str">
        <f t="shared" si="25"/>
        <v>OK</v>
      </c>
      <c r="I422" s="157">
        <f>Master!B422</f>
        <v>0</v>
      </c>
    </row>
    <row r="423" spans="1:9">
      <c r="A423" s="157">
        <f>Master!AO428</f>
        <v>0</v>
      </c>
      <c r="B423" s="157">
        <f>Master!AN428</f>
        <v>0</v>
      </c>
      <c r="C423" s="157">
        <f>Master!L424</f>
        <v>0</v>
      </c>
      <c r="D423" s="157" t="str">
        <f t="shared" si="24"/>
        <v>OK</v>
      </c>
      <c r="E423" s="157" t="str">
        <f t="shared" si="25"/>
        <v>OK</v>
      </c>
      <c r="I423" s="157">
        <f>Master!B423</f>
        <v>0</v>
      </c>
    </row>
    <row r="424" spans="1:9">
      <c r="A424" s="157">
        <f>Master!AO429</f>
        <v>0</v>
      </c>
      <c r="B424" s="157">
        <f>Master!AN429</f>
        <v>0</v>
      </c>
      <c r="C424" s="157">
        <f>Master!L425</f>
        <v>0</v>
      </c>
      <c r="D424" s="157" t="str">
        <f t="shared" si="24"/>
        <v>OK</v>
      </c>
      <c r="E424" s="157" t="str">
        <f t="shared" si="25"/>
        <v>OK</v>
      </c>
      <c r="I424" s="157">
        <f>Master!B424</f>
        <v>0</v>
      </c>
    </row>
    <row r="425" spans="1:9">
      <c r="A425" s="157">
        <f>Master!AO430</f>
        <v>0</v>
      </c>
      <c r="B425" s="157">
        <f>Master!AN430</f>
        <v>0</v>
      </c>
      <c r="C425" s="157">
        <f>Master!L426</f>
        <v>0</v>
      </c>
      <c r="D425" s="157" t="str">
        <f t="shared" si="24"/>
        <v>OK</v>
      </c>
      <c r="E425" s="157" t="str">
        <f t="shared" si="25"/>
        <v>OK</v>
      </c>
      <c r="I425" s="157">
        <f>Master!B425</f>
        <v>0</v>
      </c>
    </row>
    <row r="426" spans="1:9">
      <c r="A426" s="157">
        <f>Master!AO431</f>
        <v>0</v>
      </c>
      <c r="B426" s="157">
        <f>Master!AN431</f>
        <v>0</v>
      </c>
      <c r="C426" s="157">
        <f>Master!L427</f>
        <v>0</v>
      </c>
      <c r="D426" s="157" t="str">
        <f t="shared" si="24"/>
        <v>OK</v>
      </c>
      <c r="E426" s="157" t="str">
        <f t="shared" si="25"/>
        <v>OK</v>
      </c>
      <c r="I426" s="157">
        <f>Master!B426</f>
        <v>0</v>
      </c>
    </row>
    <row r="427" spans="1:9">
      <c r="A427" s="157">
        <f>Master!AO432</f>
        <v>0</v>
      </c>
      <c r="B427" s="157">
        <f>Master!AN432</f>
        <v>0</v>
      </c>
      <c r="C427" s="157">
        <f>Master!L428</f>
        <v>0</v>
      </c>
      <c r="D427" s="157" t="str">
        <f t="shared" si="24"/>
        <v>OK</v>
      </c>
      <c r="E427" s="157" t="str">
        <f t="shared" si="25"/>
        <v>OK</v>
      </c>
      <c r="I427" s="157">
        <f>Master!B427</f>
        <v>0</v>
      </c>
    </row>
    <row r="428" spans="1:9">
      <c r="A428" s="157">
        <f>Master!AO433</f>
        <v>0</v>
      </c>
      <c r="B428" s="157">
        <f>Master!AN433</f>
        <v>0</v>
      </c>
      <c r="C428" s="157">
        <f>Master!L429</f>
        <v>0</v>
      </c>
      <c r="D428" s="157" t="str">
        <f t="shared" si="24"/>
        <v>OK</v>
      </c>
      <c r="E428" s="157" t="str">
        <f t="shared" si="25"/>
        <v>OK</v>
      </c>
      <c r="I428" s="157">
        <f>Master!B428</f>
        <v>0</v>
      </c>
    </row>
    <row r="429" spans="1:9">
      <c r="A429" s="157">
        <f>Master!AO434</f>
        <v>0</v>
      </c>
      <c r="B429" s="157">
        <f>Master!AN434</f>
        <v>0</v>
      </c>
      <c r="C429" s="157">
        <f>Master!L430</f>
        <v>0</v>
      </c>
      <c r="D429" s="157" t="str">
        <f t="shared" si="24"/>
        <v>OK</v>
      </c>
      <c r="E429" s="157" t="str">
        <f t="shared" si="25"/>
        <v>OK</v>
      </c>
      <c r="I429" s="157">
        <f>Master!B429</f>
        <v>0</v>
      </c>
    </row>
    <row r="430" spans="1:9">
      <c r="A430" s="157">
        <f>Master!AO435</f>
        <v>0</v>
      </c>
      <c r="B430" s="157">
        <f>Master!AN435</f>
        <v>0</v>
      </c>
      <c r="C430" s="157">
        <f>Master!L431</f>
        <v>0</v>
      </c>
      <c r="D430" s="157" t="str">
        <f t="shared" si="24"/>
        <v>OK</v>
      </c>
      <c r="E430" s="157" t="str">
        <f t="shared" si="25"/>
        <v>OK</v>
      </c>
      <c r="I430" s="157">
        <f>Master!B430</f>
        <v>0</v>
      </c>
    </row>
    <row r="431" spans="1:9">
      <c r="A431" s="157">
        <f>Master!AO436</f>
        <v>0</v>
      </c>
      <c r="B431" s="157">
        <f>Master!AN436</f>
        <v>0</v>
      </c>
      <c r="C431" s="157">
        <f>Master!L432</f>
        <v>0</v>
      </c>
      <c r="D431" s="157" t="str">
        <f t="shared" si="24"/>
        <v>OK</v>
      </c>
      <c r="E431" s="157" t="str">
        <f t="shared" si="25"/>
        <v>OK</v>
      </c>
      <c r="I431" s="157">
        <f>Master!B431</f>
        <v>0</v>
      </c>
    </row>
    <row r="432" spans="1:9">
      <c r="A432" s="157">
        <f>Master!AO437</f>
        <v>0</v>
      </c>
      <c r="B432" s="157">
        <f>Master!AN437</f>
        <v>0</v>
      </c>
      <c r="C432" s="157">
        <f>Master!L433</f>
        <v>0</v>
      </c>
      <c r="D432" s="157" t="str">
        <f t="shared" si="24"/>
        <v>OK</v>
      </c>
      <c r="E432" s="157" t="str">
        <f t="shared" si="25"/>
        <v>OK</v>
      </c>
      <c r="I432" s="157">
        <f>Master!B432</f>
        <v>0</v>
      </c>
    </row>
    <row r="433" spans="1:9">
      <c r="A433" s="157">
        <f>Master!AO438</f>
        <v>0</v>
      </c>
      <c r="B433" s="157">
        <f>Master!AN438</f>
        <v>0</v>
      </c>
      <c r="C433" s="157">
        <f>Master!L434</f>
        <v>0</v>
      </c>
      <c r="D433" s="157" t="str">
        <f t="shared" si="24"/>
        <v>OK</v>
      </c>
      <c r="E433" s="157" t="str">
        <f t="shared" si="25"/>
        <v>OK</v>
      </c>
      <c r="I433" s="157">
        <f>Master!B433</f>
        <v>0</v>
      </c>
    </row>
    <row r="434" spans="1:9">
      <c r="A434" s="157">
        <f>Master!AO439</f>
        <v>0</v>
      </c>
      <c r="B434" s="157">
        <f>Master!AN439</f>
        <v>0</v>
      </c>
      <c r="C434" s="157">
        <f>Master!L435</f>
        <v>0</v>
      </c>
      <c r="D434" s="157" t="str">
        <f t="shared" si="24"/>
        <v>OK</v>
      </c>
      <c r="E434" s="157" t="str">
        <f t="shared" si="25"/>
        <v>OK</v>
      </c>
      <c r="I434" s="157">
        <f>Master!B434</f>
        <v>0</v>
      </c>
    </row>
    <row r="435" spans="1:9">
      <c r="A435" s="157">
        <f>Master!AO440</f>
        <v>0</v>
      </c>
      <c r="B435" s="157">
        <f>Master!AN440</f>
        <v>0</v>
      </c>
      <c r="C435" s="157">
        <f>Master!L436</f>
        <v>0</v>
      </c>
      <c r="D435" s="157" t="str">
        <f t="shared" si="24"/>
        <v>OK</v>
      </c>
      <c r="E435" s="157" t="str">
        <f t="shared" si="25"/>
        <v>OK</v>
      </c>
      <c r="I435" s="157">
        <f>Master!B435</f>
        <v>0</v>
      </c>
    </row>
    <row r="436" spans="1:9">
      <c r="A436" s="157">
        <f>Master!AO441</f>
        <v>0</v>
      </c>
      <c r="B436" s="157">
        <f>Master!AN441</f>
        <v>0</v>
      </c>
      <c r="C436" s="157">
        <f>Master!L437</f>
        <v>0</v>
      </c>
      <c r="D436" s="157" t="str">
        <f t="shared" si="24"/>
        <v>OK</v>
      </c>
      <c r="E436" s="157" t="str">
        <f t="shared" si="25"/>
        <v>OK</v>
      </c>
      <c r="I436" s="157">
        <f>Master!B436</f>
        <v>0</v>
      </c>
    </row>
    <row r="437" spans="1:9">
      <c r="A437" s="157">
        <f>Master!AO442</f>
        <v>0</v>
      </c>
      <c r="B437" s="157">
        <f>Master!AN442</f>
        <v>0</v>
      </c>
      <c r="C437" s="157">
        <f>Master!L438</f>
        <v>0</v>
      </c>
      <c r="D437" s="157" t="str">
        <f t="shared" si="24"/>
        <v>OK</v>
      </c>
      <c r="E437" s="157" t="str">
        <f t="shared" si="25"/>
        <v>OK</v>
      </c>
      <c r="I437" s="157">
        <f>Master!B437</f>
        <v>0</v>
      </c>
    </row>
    <row r="438" spans="1:9">
      <c r="A438" s="157">
        <f>Master!AO443</f>
        <v>0</v>
      </c>
      <c r="B438" s="157">
        <f>Master!AN443</f>
        <v>0</v>
      </c>
      <c r="C438" s="157">
        <f>Master!L439</f>
        <v>0</v>
      </c>
      <c r="D438" s="157" t="str">
        <f t="shared" si="24"/>
        <v>OK</v>
      </c>
      <c r="E438" s="157" t="str">
        <f t="shared" si="25"/>
        <v>OK</v>
      </c>
      <c r="I438" s="157">
        <f>Master!B438</f>
        <v>0</v>
      </c>
    </row>
    <row r="439" spans="1:9">
      <c r="A439" s="157">
        <f>Master!AO444</f>
        <v>0</v>
      </c>
      <c r="B439" s="157">
        <f>Master!AN444</f>
        <v>0</v>
      </c>
      <c r="C439" s="157">
        <f>Master!L440</f>
        <v>0</v>
      </c>
      <c r="D439" s="157" t="str">
        <f t="shared" si="24"/>
        <v>OK</v>
      </c>
      <c r="E439" s="157" t="str">
        <f t="shared" si="25"/>
        <v>OK</v>
      </c>
      <c r="I439" s="157">
        <f>Master!B439</f>
        <v>0</v>
      </c>
    </row>
    <row r="440" spans="1:9">
      <c r="A440" s="157">
        <f>Master!AO445</f>
        <v>0</v>
      </c>
      <c r="B440" s="157">
        <f>Master!AN445</f>
        <v>0</v>
      </c>
      <c r="C440" s="157">
        <f>Master!L441</f>
        <v>0</v>
      </c>
      <c r="D440" s="157" t="str">
        <f t="shared" si="24"/>
        <v>OK</v>
      </c>
      <c r="E440" s="157" t="str">
        <f t="shared" si="25"/>
        <v>OK</v>
      </c>
      <c r="I440" s="157">
        <f>Master!B440</f>
        <v>0</v>
      </c>
    </row>
    <row r="441" spans="1:9">
      <c r="A441" s="157">
        <f>Master!AO446</f>
        <v>0</v>
      </c>
      <c r="B441" s="157">
        <f>Master!AN446</f>
        <v>0</v>
      </c>
      <c r="C441" s="157">
        <f>Master!L442</f>
        <v>0</v>
      </c>
      <c r="D441" s="157" t="str">
        <f t="shared" si="24"/>
        <v>OK</v>
      </c>
      <c r="E441" s="157" t="str">
        <f t="shared" si="25"/>
        <v>OK</v>
      </c>
      <c r="I441" s="157">
        <f>Master!B441</f>
        <v>0</v>
      </c>
    </row>
    <row r="442" spans="1:9">
      <c r="A442" s="157">
        <f>Master!AO447</f>
        <v>0</v>
      </c>
      <c r="B442" s="157">
        <f>Master!AN447</f>
        <v>0</v>
      </c>
      <c r="C442" s="157">
        <f>Master!L443</f>
        <v>0</v>
      </c>
      <c r="D442" s="157" t="str">
        <f t="shared" si="24"/>
        <v>OK</v>
      </c>
      <c r="E442" s="157" t="str">
        <f t="shared" si="25"/>
        <v>OK</v>
      </c>
      <c r="I442" s="157">
        <f>Master!B442</f>
        <v>0</v>
      </c>
    </row>
    <row r="443" spans="1:9">
      <c r="A443" s="157">
        <f>Master!AO448</f>
        <v>0</v>
      </c>
      <c r="B443" s="157">
        <f>Master!AN448</f>
        <v>0</v>
      </c>
      <c r="C443" s="157">
        <f>Master!L444</f>
        <v>0</v>
      </c>
      <c r="D443" s="157" t="str">
        <f t="shared" si="24"/>
        <v>OK</v>
      </c>
      <c r="E443" s="157" t="str">
        <f t="shared" si="25"/>
        <v>OK</v>
      </c>
      <c r="I443" s="157">
        <f>Master!B443</f>
        <v>0</v>
      </c>
    </row>
    <row r="444" spans="1:9">
      <c r="A444" s="157">
        <f>Master!AO449</f>
        <v>0</v>
      </c>
      <c r="B444" s="157">
        <f>Master!AN449</f>
        <v>0</v>
      </c>
      <c r="C444" s="157">
        <f>Master!L445</f>
        <v>0</v>
      </c>
      <c r="D444" s="157" t="str">
        <f t="shared" si="24"/>
        <v>OK</v>
      </c>
      <c r="E444" s="157" t="str">
        <f t="shared" si="25"/>
        <v>OK</v>
      </c>
      <c r="I444" s="157">
        <f>Master!B444</f>
        <v>0</v>
      </c>
    </row>
    <row r="445" spans="1:9">
      <c r="A445" s="157">
        <f>Master!AO450</f>
        <v>0</v>
      </c>
      <c r="B445" s="157">
        <f>Master!AN450</f>
        <v>0</v>
      </c>
      <c r="C445" s="157">
        <f>Master!L446</f>
        <v>0</v>
      </c>
      <c r="D445" s="157" t="str">
        <f t="shared" si="24"/>
        <v>OK</v>
      </c>
      <c r="E445" s="157" t="str">
        <f t="shared" si="25"/>
        <v>OK</v>
      </c>
      <c r="I445" s="157">
        <f>Master!B445</f>
        <v>0</v>
      </c>
    </row>
    <row r="446" spans="1:9">
      <c r="A446" s="157">
        <f>Master!AO451</f>
        <v>0</v>
      </c>
      <c r="B446" s="157">
        <f>Master!AN451</f>
        <v>0</v>
      </c>
      <c r="C446" s="157">
        <f>Master!L447</f>
        <v>0</v>
      </c>
      <c r="D446" s="157" t="str">
        <f t="shared" si="24"/>
        <v>OK</v>
      </c>
      <c r="E446" s="157" t="str">
        <f t="shared" si="25"/>
        <v>OK</v>
      </c>
      <c r="I446" s="157">
        <f>Master!B446</f>
        <v>0</v>
      </c>
    </row>
    <row r="447" spans="1:9">
      <c r="A447" s="157">
        <f>Master!AO452</f>
        <v>0</v>
      </c>
      <c r="B447" s="157">
        <f>Master!AN452</f>
        <v>0</v>
      </c>
      <c r="C447" s="157">
        <f>Master!L448</f>
        <v>0</v>
      </c>
      <c r="D447" s="157" t="str">
        <f t="shared" si="24"/>
        <v>OK</v>
      </c>
      <c r="E447" s="157" t="str">
        <f t="shared" si="25"/>
        <v>OK</v>
      </c>
      <c r="I447" s="157">
        <f>Master!B447</f>
        <v>0</v>
      </c>
    </row>
    <row r="448" spans="1:9">
      <c r="A448" s="157">
        <f>Master!AO453</f>
        <v>0</v>
      </c>
      <c r="B448" s="157">
        <f>Master!AN453</f>
        <v>0</v>
      </c>
      <c r="C448" s="157">
        <f>Master!L449</f>
        <v>0</v>
      </c>
      <c r="D448" s="157" t="str">
        <f t="shared" si="24"/>
        <v>OK</v>
      </c>
      <c r="E448" s="157" t="str">
        <f t="shared" si="25"/>
        <v>OK</v>
      </c>
      <c r="I448" s="157">
        <f>Master!B448</f>
        <v>0</v>
      </c>
    </row>
    <row r="449" spans="1:9">
      <c r="A449" s="157">
        <f>Master!AO454</f>
        <v>0</v>
      </c>
      <c r="B449" s="157">
        <f>Master!AN454</f>
        <v>0</v>
      </c>
      <c r="C449" s="157">
        <f>Master!L450</f>
        <v>0</v>
      </c>
      <c r="D449" s="157" t="str">
        <f t="shared" si="24"/>
        <v>OK</v>
      </c>
      <c r="E449" s="157" t="str">
        <f t="shared" si="25"/>
        <v>OK</v>
      </c>
      <c r="I449" s="157">
        <f>Master!B449</f>
        <v>0</v>
      </c>
    </row>
    <row r="450" spans="1:9">
      <c r="A450" s="157">
        <f>Master!AO455</f>
        <v>0</v>
      </c>
      <c r="B450" s="157">
        <f>Master!AN455</f>
        <v>0</v>
      </c>
      <c r="C450" s="157">
        <f>Master!L451</f>
        <v>0</v>
      </c>
      <c r="D450" s="157" t="str">
        <f t="shared" si="24"/>
        <v>OK</v>
      </c>
      <c r="E450" s="157" t="str">
        <f t="shared" si="25"/>
        <v>OK</v>
      </c>
      <c r="I450" s="157">
        <f>Master!B450</f>
        <v>0</v>
      </c>
    </row>
    <row r="451" spans="1:9">
      <c r="A451" s="157">
        <f>Master!AO456</f>
        <v>0</v>
      </c>
      <c r="B451" s="157">
        <f>Master!AN456</f>
        <v>0</v>
      </c>
      <c r="C451" s="157">
        <f>Master!L452</f>
        <v>0</v>
      </c>
      <c r="D451" s="157" t="str">
        <f t="shared" ref="D451:D514" si="26">IF(COUNTIF(B:B,C451),"OK","Missing")</f>
        <v>OK</v>
      </c>
      <c r="E451" s="157" t="str">
        <f t="shared" ref="E451:E514" si="27">IF(D451="Missing",C451,"OK")</f>
        <v>OK</v>
      </c>
      <c r="I451" s="157">
        <f>Master!B451</f>
        <v>0</v>
      </c>
    </row>
    <row r="452" spans="1:9">
      <c r="A452" s="157">
        <f>Master!AO457</f>
        <v>0</v>
      </c>
      <c r="B452" s="157">
        <f>Master!AN457</f>
        <v>0</v>
      </c>
      <c r="C452" s="157">
        <f>Master!L453</f>
        <v>0</v>
      </c>
      <c r="D452" s="157" t="str">
        <f t="shared" si="26"/>
        <v>OK</v>
      </c>
      <c r="E452" s="157" t="str">
        <f t="shared" si="27"/>
        <v>OK</v>
      </c>
      <c r="I452" s="157">
        <f>Master!B452</f>
        <v>0</v>
      </c>
    </row>
    <row r="453" spans="1:9">
      <c r="A453" s="157">
        <f>Master!AO458</f>
        <v>0</v>
      </c>
      <c r="B453" s="157">
        <f>Master!AN458</f>
        <v>0</v>
      </c>
      <c r="C453" s="157">
        <f>Master!L454</f>
        <v>0</v>
      </c>
      <c r="D453" s="157" t="str">
        <f t="shared" si="26"/>
        <v>OK</v>
      </c>
      <c r="E453" s="157" t="str">
        <f t="shared" si="27"/>
        <v>OK</v>
      </c>
      <c r="I453" s="157">
        <f>Master!B453</f>
        <v>0</v>
      </c>
    </row>
    <row r="454" spans="1:9">
      <c r="A454" s="157">
        <f>Master!AO459</f>
        <v>0</v>
      </c>
      <c r="B454" s="157">
        <f>Master!AN459</f>
        <v>0</v>
      </c>
      <c r="C454" s="157">
        <f>Master!L455</f>
        <v>0</v>
      </c>
      <c r="D454" s="157" t="str">
        <f t="shared" si="26"/>
        <v>OK</v>
      </c>
      <c r="E454" s="157" t="str">
        <f t="shared" si="27"/>
        <v>OK</v>
      </c>
      <c r="I454" s="157">
        <f>Master!B454</f>
        <v>0</v>
      </c>
    </row>
    <row r="455" spans="1:9">
      <c r="A455" s="157">
        <f>Master!AO460</f>
        <v>0</v>
      </c>
      <c r="B455" s="157">
        <f>Master!AN460</f>
        <v>0</v>
      </c>
      <c r="C455" s="157">
        <f>Master!L456</f>
        <v>0</v>
      </c>
      <c r="D455" s="157" t="str">
        <f t="shared" si="26"/>
        <v>OK</v>
      </c>
      <c r="E455" s="157" t="str">
        <f t="shared" si="27"/>
        <v>OK</v>
      </c>
      <c r="I455" s="157">
        <f>Master!B455</f>
        <v>0</v>
      </c>
    </row>
    <row r="456" spans="1:9">
      <c r="A456" s="157">
        <f>Master!AO461</f>
        <v>0</v>
      </c>
      <c r="B456" s="157">
        <f>Master!AN461</f>
        <v>0</v>
      </c>
      <c r="C456" s="157">
        <f>Master!L457</f>
        <v>0</v>
      </c>
      <c r="D456" s="157" t="str">
        <f t="shared" si="26"/>
        <v>OK</v>
      </c>
      <c r="E456" s="157" t="str">
        <f t="shared" si="27"/>
        <v>OK</v>
      </c>
      <c r="I456" s="157">
        <f>Master!B456</f>
        <v>0</v>
      </c>
    </row>
    <row r="457" spans="1:9">
      <c r="A457" s="157">
        <f>Master!AO462</f>
        <v>0</v>
      </c>
      <c r="B457" s="157">
        <f>Master!AN462</f>
        <v>0</v>
      </c>
      <c r="C457" s="157">
        <f>Master!L458</f>
        <v>0</v>
      </c>
      <c r="D457" s="157" t="str">
        <f t="shared" si="26"/>
        <v>OK</v>
      </c>
      <c r="E457" s="157" t="str">
        <f t="shared" si="27"/>
        <v>OK</v>
      </c>
      <c r="I457" s="157">
        <f>Master!B457</f>
        <v>0</v>
      </c>
    </row>
    <row r="458" spans="1:9">
      <c r="A458" s="157">
        <f>Master!AO463</f>
        <v>0</v>
      </c>
      <c r="B458" s="157">
        <f>Master!AN463</f>
        <v>0</v>
      </c>
      <c r="C458" s="157">
        <f>Master!L459</f>
        <v>0</v>
      </c>
      <c r="D458" s="157" t="str">
        <f t="shared" si="26"/>
        <v>OK</v>
      </c>
      <c r="E458" s="157" t="str">
        <f t="shared" si="27"/>
        <v>OK</v>
      </c>
      <c r="I458" s="157">
        <f>Master!B458</f>
        <v>0</v>
      </c>
    </row>
    <row r="459" spans="1:9">
      <c r="A459" s="157">
        <f>Master!AO464</f>
        <v>0</v>
      </c>
      <c r="B459" s="157">
        <f>Master!AN464</f>
        <v>0</v>
      </c>
      <c r="C459" s="157">
        <f>Master!L460</f>
        <v>0</v>
      </c>
      <c r="D459" s="157" t="str">
        <f t="shared" si="26"/>
        <v>OK</v>
      </c>
      <c r="E459" s="157" t="str">
        <f t="shared" si="27"/>
        <v>OK</v>
      </c>
      <c r="I459" s="157">
        <f>Master!B459</f>
        <v>0</v>
      </c>
    </row>
    <row r="460" spans="1:9">
      <c r="A460" s="157">
        <f>Master!AO465</f>
        <v>0</v>
      </c>
      <c r="B460" s="157">
        <f>Master!AN465</f>
        <v>0</v>
      </c>
      <c r="C460" s="157">
        <f>Master!L461</f>
        <v>0</v>
      </c>
      <c r="D460" s="157" t="str">
        <f t="shared" si="26"/>
        <v>OK</v>
      </c>
      <c r="E460" s="157" t="str">
        <f t="shared" si="27"/>
        <v>OK</v>
      </c>
      <c r="I460" s="157">
        <f>Master!B460</f>
        <v>0</v>
      </c>
    </row>
    <row r="461" spans="1:9">
      <c r="A461" s="157">
        <f>Master!AO466</f>
        <v>0</v>
      </c>
      <c r="B461" s="157">
        <f>Master!AN466</f>
        <v>0</v>
      </c>
      <c r="C461" s="157">
        <f>Master!L462</f>
        <v>0</v>
      </c>
      <c r="D461" s="157" t="str">
        <f t="shared" si="26"/>
        <v>OK</v>
      </c>
      <c r="E461" s="157" t="str">
        <f t="shared" si="27"/>
        <v>OK</v>
      </c>
      <c r="I461" s="157">
        <f>Master!B461</f>
        <v>0</v>
      </c>
    </row>
    <row r="462" spans="1:9">
      <c r="A462" s="157">
        <f>Master!AO467</f>
        <v>0</v>
      </c>
      <c r="B462" s="157">
        <f>Master!AN467</f>
        <v>0</v>
      </c>
      <c r="C462" s="157">
        <f>Master!L463</f>
        <v>0</v>
      </c>
      <c r="D462" s="157" t="str">
        <f t="shared" si="26"/>
        <v>OK</v>
      </c>
      <c r="E462" s="157" t="str">
        <f t="shared" si="27"/>
        <v>OK</v>
      </c>
      <c r="I462" s="157">
        <f>Master!B462</f>
        <v>0</v>
      </c>
    </row>
    <row r="463" spans="1:9">
      <c r="A463" s="157">
        <f>Master!AO468</f>
        <v>0</v>
      </c>
      <c r="B463" s="157">
        <f>Master!AN468</f>
        <v>0</v>
      </c>
      <c r="C463" s="157">
        <f>Master!L464</f>
        <v>0</v>
      </c>
      <c r="D463" s="157" t="str">
        <f t="shared" si="26"/>
        <v>OK</v>
      </c>
      <c r="E463" s="157" t="str">
        <f t="shared" si="27"/>
        <v>OK</v>
      </c>
      <c r="I463" s="157">
        <f>Master!B463</f>
        <v>0</v>
      </c>
    </row>
    <row r="464" spans="1:9">
      <c r="A464" s="157">
        <f>Master!AO469</f>
        <v>0</v>
      </c>
      <c r="B464" s="157">
        <f>Master!AN469</f>
        <v>0</v>
      </c>
      <c r="C464" s="157">
        <f>Master!L465</f>
        <v>0</v>
      </c>
      <c r="D464" s="157" t="str">
        <f t="shared" si="26"/>
        <v>OK</v>
      </c>
      <c r="E464" s="157" t="str">
        <f t="shared" si="27"/>
        <v>OK</v>
      </c>
      <c r="I464" s="157">
        <f>Master!B464</f>
        <v>0</v>
      </c>
    </row>
    <row r="465" spans="1:9">
      <c r="A465" s="157">
        <f>Master!AO470</f>
        <v>0</v>
      </c>
      <c r="B465" s="157">
        <f>Master!AN470</f>
        <v>0</v>
      </c>
      <c r="C465" s="157">
        <f>Master!L466</f>
        <v>0</v>
      </c>
      <c r="D465" s="157" t="str">
        <f t="shared" si="26"/>
        <v>OK</v>
      </c>
      <c r="E465" s="157" t="str">
        <f t="shared" si="27"/>
        <v>OK</v>
      </c>
      <c r="I465" s="157">
        <f>Master!B465</f>
        <v>0</v>
      </c>
    </row>
    <row r="466" spans="1:9">
      <c r="A466" s="157">
        <f>Master!AO471</f>
        <v>0</v>
      </c>
      <c r="B466" s="157">
        <f>Master!AN471</f>
        <v>0</v>
      </c>
      <c r="C466" s="157">
        <f>Master!L467</f>
        <v>0</v>
      </c>
      <c r="D466" s="157" t="str">
        <f t="shared" si="26"/>
        <v>OK</v>
      </c>
      <c r="E466" s="157" t="str">
        <f t="shared" si="27"/>
        <v>OK</v>
      </c>
      <c r="I466" s="157">
        <f>Master!B466</f>
        <v>0</v>
      </c>
    </row>
    <row r="467" spans="1:9">
      <c r="A467" s="157">
        <f>Master!AO472</f>
        <v>0</v>
      </c>
      <c r="B467" s="157">
        <f>Master!AN472</f>
        <v>0</v>
      </c>
      <c r="C467" s="157">
        <f>Master!L468</f>
        <v>0</v>
      </c>
      <c r="D467" s="157" t="str">
        <f t="shared" si="26"/>
        <v>OK</v>
      </c>
      <c r="E467" s="157" t="str">
        <f t="shared" si="27"/>
        <v>OK</v>
      </c>
      <c r="I467" s="157">
        <f>Master!B467</f>
        <v>0</v>
      </c>
    </row>
    <row r="468" spans="1:9">
      <c r="A468" s="157">
        <f>Master!AO473</f>
        <v>0</v>
      </c>
      <c r="B468" s="157">
        <f>Master!AN473</f>
        <v>0</v>
      </c>
      <c r="C468" s="157">
        <f>Master!L469</f>
        <v>0</v>
      </c>
      <c r="D468" s="157" t="str">
        <f t="shared" si="26"/>
        <v>OK</v>
      </c>
      <c r="E468" s="157" t="str">
        <f t="shared" si="27"/>
        <v>OK</v>
      </c>
      <c r="I468" s="157">
        <f>Master!B468</f>
        <v>0</v>
      </c>
    </row>
    <row r="469" spans="1:9">
      <c r="A469" s="157">
        <f>Master!AO474</f>
        <v>0</v>
      </c>
      <c r="B469" s="157">
        <f>Master!AN474</f>
        <v>0</v>
      </c>
      <c r="C469" s="157">
        <f>Master!L470</f>
        <v>0</v>
      </c>
      <c r="D469" s="157" t="str">
        <f t="shared" si="26"/>
        <v>OK</v>
      </c>
      <c r="E469" s="157" t="str">
        <f t="shared" si="27"/>
        <v>OK</v>
      </c>
      <c r="I469" s="157">
        <f>Master!B469</f>
        <v>0</v>
      </c>
    </row>
    <row r="470" spans="1:9">
      <c r="A470" s="157">
        <f>Master!AO475</f>
        <v>0</v>
      </c>
      <c r="B470" s="157">
        <f>Master!AN475</f>
        <v>0</v>
      </c>
      <c r="C470" s="157">
        <f>Master!L471</f>
        <v>0</v>
      </c>
      <c r="D470" s="157" t="str">
        <f t="shared" si="26"/>
        <v>OK</v>
      </c>
      <c r="E470" s="157" t="str">
        <f t="shared" si="27"/>
        <v>OK</v>
      </c>
      <c r="I470" s="157">
        <f>Master!B470</f>
        <v>0</v>
      </c>
    </row>
    <row r="471" spans="1:9">
      <c r="A471" s="157">
        <f>Master!AO476</f>
        <v>0</v>
      </c>
      <c r="B471" s="157">
        <f>Master!AN476</f>
        <v>0</v>
      </c>
      <c r="C471" s="157">
        <f>Master!L472</f>
        <v>0</v>
      </c>
      <c r="D471" s="157" t="str">
        <f t="shared" si="26"/>
        <v>OK</v>
      </c>
      <c r="E471" s="157" t="str">
        <f t="shared" si="27"/>
        <v>OK</v>
      </c>
      <c r="I471" s="157">
        <f>Master!B471</f>
        <v>0</v>
      </c>
    </row>
    <row r="472" spans="1:9">
      <c r="A472" s="157">
        <f>Master!AO477</f>
        <v>0</v>
      </c>
      <c r="B472" s="157">
        <f>Master!AN477</f>
        <v>0</v>
      </c>
      <c r="C472" s="157">
        <f>Master!L473</f>
        <v>0</v>
      </c>
      <c r="D472" s="157" t="str">
        <f t="shared" si="26"/>
        <v>OK</v>
      </c>
      <c r="E472" s="157" t="str">
        <f t="shared" si="27"/>
        <v>OK</v>
      </c>
      <c r="I472" s="157">
        <f>Master!B472</f>
        <v>0</v>
      </c>
    </row>
    <row r="473" spans="1:9">
      <c r="A473" s="157">
        <f>Master!AO478</f>
        <v>0</v>
      </c>
      <c r="B473" s="157">
        <f>Master!AN478</f>
        <v>0</v>
      </c>
      <c r="C473" s="157">
        <f>Master!L474</f>
        <v>0</v>
      </c>
      <c r="D473" s="157" t="str">
        <f t="shared" si="26"/>
        <v>OK</v>
      </c>
      <c r="E473" s="157" t="str">
        <f t="shared" si="27"/>
        <v>OK</v>
      </c>
      <c r="I473" s="157">
        <f>Master!B473</f>
        <v>0</v>
      </c>
    </row>
    <row r="474" spans="1:9">
      <c r="A474" s="157">
        <f>Master!AO479</f>
        <v>0</v>
      </c>
      <c r="B474" s="157">
        <f>Master!AN479</f>
        <v>0</v>
      </c>
      <c r="C474" s="157">
        <f>Master!L475</f>
        <v>0</v>
      </c>
      <c r="D474" s="157" t="str">
        <f t="shared" si="26"/>
        <v>OK</v>
      </c>
      <c r="E474" s="157" t="str">
        <f t="shared" si="27"/>
        <v>OK</v>
      </c>
      <c r="I474" s="157">
        <f>Master!B474</f>
        <v>0</v>
      </c>
    </row>
    <row r="475" spans="1:9">
      <c r="A475" s="157">
        <f>Master!AO480</f>
        <v>0</v>
      </c>
      <c r="B475" s="157">
        <f>Master!AN480</f>
        <v>0</v>
      </c>
      <c r="C475" s="157">
        <f>Master!L476</f>
        <v>0</v>
      </c>
      <c r="D475" s="157" t="str">
        <f t="shared" si="26"/>
        <v>OK</v>
      </c>
      <c r="E475" s="157" t="str">
        <f t="shared" si="27"/>
        <v>OK</v>
      </c>
      <c r="I475" s="157">
        <f>Master!B475</f>
        <v>0</v>
      </c>
    </row>
    <row r="476" spans="1:9">
      <c r="A476" s="157">
        <f>Master!AO481</f>
        <v>0</v>
      </c>
      <c r="B476" s="157">
        <f>Master!AN481</f>
        <v>0</v>
      </c>
      <c r="C476" s="157">
        <f>Master!L477</f>
        <v>0</v>
      </c>
      <c r="D476" s="157" t="str">
        <f t="shared" si="26"/>
        <v>OK</v>
      </c>
      <c r="E476" s="157" t="str">
        <f t="shared" si="27"/>
        <v>OK</v>
      </c>
      <c r="I476" s="157">
        <f>Master!B476</f>
        <v>0</v>
      </c>
    </row>
    <row r="477" spans="1:9">
      <c r="A477" s="157">
        <f>Master!AO482</f>
        <v>0</v>
      </c>
      <c r="B477" s="157">
        <f>Master!AN482</f>
        <v>0</v>
      </c>
      <c r="C477" s="157">
        <f>Master!L478</f>
        <v>0</v>
      </c>
      <c r="D477" s="157" t="str">
        <f t="shared" si="26"/>
        <v>OK</v>
      </c>
      <c r="E477" s="157" t="str">
        <f t="shared" si="27"/>
        <v>OK</v>
      </c>
      <c r="I477" s="157">
        <f>Master!B477</f>
        <v>0</v>
      </c>
    </row>
    <row r="478" spans="1:9">
      <c r="A478" s="157">
        <f>Master!AO483</f>
        <v>0</v>
      </c>
      <c r="B478" s="157">
        <f>Master!AN483</f>
        <v>0</v>
      </c>
      <c r="C478" s="157">
        <f>Master!L479</f>
        <v>0</v>
      </c>
      <c r="D478" s="157" t="str">
        <f t="shared" si="26"/>
        <v>OK</v>
      </c>
      <c r="E478" s="157" t="str">
        <f t="shared" si="27"/>
        <v>OK</v>
      </c>
      <c r="I478" s="157">
        <f>Master!B478</f>
        <v>0</v>
      </c>
    </row>
    <row r="479" spans="1:9">
      <c r="A479" s="157">
        <f>Master!AO484</f>
        <v>0</v>
      </c>
      <c r="B479" s="157">
        <f>Master!AN484</f>
        <v>0</v>
      </c>
      <c r="C479" s="157">
        <f>Master!L480</f>
        <v>0</v>
      </c>
      <c r="D479" s="157" t="str">
        <f t="shared" si="26"/>
        <v>OK</v>
      </c>
      <c r="E479" s="157" t="str">
        <f t="shared" si="27"/>
        <v>OK</v>
      </c>
      <c r="I479" s="157">
        <f>Master!B479</f>
        <v>0</v>
      </c>
    </row>
    <row r="480" spans="1:9">
      <c r="A480" s="157">
        <f>Master!AO485</f>
        <v>0</v>
      </c>
      <c r="B480" s="157">
        <f>Master!AN485</f>
        <v>0</v>
      </c>
      <c r="C480" s="157">
        <f>Master!L481</f>
        <v>0</v>
      </c>
      <c r="D480" s="157" t="str">
        <f t="shared" si="26"/>
        <v>OK</v>
      </c>
      <c r="E480" s="157" t="str">
        <f t="shared" si="27"/>
        <v>OK</v>
      </c>
      <c r="I480" s="157">
        <f>Master!B480</f>
        <v>0</v>
      </c>
    </row>
    <row r="481" spans="1:9">
      <c r="A481" s="157">
        <f>Master!AO486</f>
        <v>0</v>
      </c>
      <c r="B481" s="157">
        <f>Master!AN486</f>
        <v>0</v>
      </c>
      <c r="C481" s="157">
        <f>Master!L482</f>
        <v>0</v>
      </c>
      <c r="D481" s="157" t="str">
        <f t="shared" si="26"/>
        <v>OK</v>
      </c>
      <c r="E481" s="157" t="str">
        <f t="shared" si="27"/>
        <v>OK</v>
      </c>
      <c r="I481" s="157">
        <f>Master!B481</f>
        <v>0</v>
      </c>
    </row>
    <row r="482" spans="1:9">
      <c r="A482" s="157">
        <f>Master!AO487</f>
        <v>0</v>
      </c>
      <c r="B482" s="157">
        <f>Master!AN487</f>
        <v>0</v>
      </c>
      <c r="C482" s="157">
        <f>Master!L483</f>
        <v>0</v>
      </c>
      <c r="D482" s="157" t="str">
        <f t="shared" si="26"/>
        <v>OK</v>
      </c>
      <c r="E482" s="157" t="str">
        <f t="shared" si="27"/>
        <v>OK</v>
      </c>
      <c r="I482" s="157">
        <f>Master!B482</f>
        <v>0</v>
      </c>
    </row>
    <row r="483" spans="1:9">
      <c r="A483" s="157">
        <f>Master!AO488</f>
        <v>0</v>
      </c>
      <c r="B483" s="157">
        <f>Master!AN488</f>
        <v>0</v>
      </c>
      <c r="C483" s="157">
        <f>Master!L484</f>
        <v>0</v>
      </c>
      <c r="D483" s="157" t="str">
        <f t="shared" si="26"/>
        <v>OK</v>
      </c>
      <c r="E483" s="157" t="str">
        <f t="shared" si="27"/>
        <v>OK</v>
      </c>
      <c r="I483" s="157">
        <f>Master!B483</f>
        <v>0</v>
      </c>
    </row>
    <row r="484" spans="1:9">
      <c r="A484" s="157">
        <f>Master!AO489</f>
        <v>0</v>
      </c>
      <c r="B484" s="157">
        <f>Master!AN489</f>
        <v>0</v>
      </c>
      <c r="C484" s="157">
        <f>Master!L485</f>
        <v>0</v>
      </c>
      <c r="D484" s="157" t="str">
        <f t="shared" si="26"/>
        <v>OK</v>
      </c>
      <c r="E484" s="157" t="str">
        <f t="shared" si="27"/>
        <v>OK</v>
      </c>
      <c r="I484" s="157">
        <f>Master!B484</f>
        <v>0</v>
      </c>
    </row>
    <row r="485" spans="1:9">
      <c r="A485" s="157">
        <f>Master!AO490</f>
        <v>0</v>
      </c>
      <c r="B485" s="157">
        <f>Master!AN490</f>
        <v>0</v>
      </c>
      <c r="C485" s="157">
        <f>Master!L486</f>
        <v>0</v>
      </c>
      <c r="D485" s="157" t="str">
        <f t="shared" si="26"/>
        <v>OK</v>
      </c>
      <c r="E485" s="157" t="str">
        <f t="shared" si="27"/>
        <v>OK</v>
      </c>
      <c r="I485" s="157">
        <f>Master!B485</f>
        <v>0</v>
      </c>
    </row>
    <row r="486" spans="1:9">
      <c r="A486" s="157">
        <f>Master!AO491</f>
        <v>0</v>
      </c>
      <c r="B486" s="157">
        <f>Master!AN491</f>
        <v>0</v>
      </c>
      <c r="C486" s="157">
        <f>Master!L487</f>
        <v>0</v>
      </c>
      <c r="D486" s="157" t="str">
        <f t="shared" si="26"/>
        <v>OK</v>
      </c>
      <c r="E486" s="157" t="str">
        <f t="shared" si="27"/>
        <v>OK</v>
      </c>
      <c r="I486" s="157">
        <f>Master!B486</f>
        <v>0</v>
      </c>
    </row>
    <row r="487" spans="1:9">
      <c r="A487" s="157">
        <f>Master!AO492</f>
        <v>0</v>
      </c>
      <c r="B487" s="157">
        <f>Master!AN492</f>
        <v>0</v>
      </c>
      <c r="C487" s="157">
        <f>Master!L488</f>
        <v>0</v>
      </c>
      <c r="D487" s="157" t="str">
        <f t="shared" si="26"/>
        <v>OK</v>
      </c>
      <c r="E487" s="157" t="str">
        <f t="shared" si="27"/>
        <v>OK</v>
      </c>
      <c r="I487" s="157">
        <f>Master!B487</f>
        <v>0</v>
      </c>
    </row>
    <row r="488" spans="1:9">
      <c r="A488" s="157">
        <f>Master!AO493</f>
        <v>0</v>
      </c>
      <c r="B488" s="157">
        <f>Master!AN493</f>
        <v>0</v>
      </c>
      <c r="C488" s="157">
        <f>Master!L489</f>
        <v>0</v>
      </c>
      <c r="D488" s="157" t="str">
        <f t="shared" si="26"/>
        <v>OK</v>
      </c>
      <c r="E488" s="157" t="str">
        <f t="shared" si="27"/>
        <v>OK</v>
      </c>
      <c r="I488" s="157">
        <f>Master!B488</f>
        <v>0</v>
      </c>
    </row>
    <row r="489" spans="1:9">
      <c r="A489" s="157">
        <f>Master!AO494</f>
        <v>0</v>
      </c>
      <c r="B489" s="157">
        <f>Master!AN494</f>
        <v>0</v>
      </c>
      <c r="C489" s="157">
        <f>Master!L490</f>
        <v>0</v>
      </c>
      <c r="D489" s="157" t="str">
        <f t="shared" si="26"/>
        <v>OK</v>
      </c>
      <c r="E489" s="157" t="str">
        <f t="shared" si="27"/>
        <v>OK</v>
      </c>
      <c r="I489" s="157">
        <f>Master!B489</f>
        <v>0</v>
      </c>
    </row>
    <row r="490" spans="1:9">
      <c r="A490" s="157">
        <f>Master!AO495</f>
        <v>0</v>
      </c>
      <c r="B490" s="157">
        <f>Master!AN495</f>
        <v>0</v>
      </c>
      <c r="C490" s="157">
        <f>Master!L491</f>
        <v>0</v>
      </c>
      <c r="D490" s="157" t="str">
        <f t="shared" si="26"/>
        <v>OK</v>
      </c>
      <c r="E490" s="157" t="str">
        <f t="shared" si="27"/>
        <v>OK</v>
      </c>
      <c r="I490" s="157">
        <f>Master!B490</f>
        <v>0</v>
      </c>
    </row>
    <row r="491" spans="1:9">
      <c r="A491" s="157">
        <f>Master!AO496</f>
        <v>0</v>
      </c>
      <c r="B491" s="157">
        <f>Master!AN496</f>
        <v>0</v>
      </c>
      <c r="C491" s="157">
        <f>Master!L492</f>
        <v>0</v>
      </c>
      <c r="D491" s="157" t="str">
        <f t="shared" si="26"/>
        <v>OK</v>
      </c>
      <c r="E491" s="157" t="str">
        <f t="shared" si="27"/>
        <v>OK</v>
      </c>
      <c r="I491" s="157">
        <f>Master!B491</f>
        <v>0</v>
      </c>
    </row>
    <row r="492" spans="1:9">
      <c r="A492" s="157">
        <f>Master!AO497</f>
        <v>0</v>
      </c>
      <c r="B492" s="157">
        <f>Master!AN497</f>
        <v>0</v>
      </c>
      <c r="C492" s="157">
        <f>Master!L493</f>
        <v>0</v>
      </c>
      <c r="D492" s="157" t="str">
        <f t="shared" si="26"/>
        <v>OK</v>
      </c>
      <c r="E492" s="157" t="str">
        <f t="shared" si="27"/>
        <v>OK</v>
      </c>
      <c r="I492" s="157">
        <f>Master!B492</f>
        <v>0</v>
      </c>
    </row>
    <row r="493" spans="1:9">
      <c r="A493" s="157">
        <f>Master!AO498</f>
        <v>0</v>
      </c>
      <c r="B493" s="157">
        <f>Master!AN498</f>
        <v>0</v>
      </c>
      <c r="C493" s="157">
        <f>Master!L494</f>
        <v>0</v>
      </c>
      <c r="D493" s="157" t="str">
        <f t="shared" si="26"/>
        <v>OK</v>
      </c>
      <c r="E493" s="157" t="str">
        <f t="shared" si="27"/>
        <v>OK</v>
      </c>
      <c r="I493" s="157">
        <f>Master!B493</f>
        <v>0</v>
      </c>
    </row>
    <row r="494" spans="1:9">
      <c r="A494" s="157">
        <f>Master!AO499</f>
        <v>0</v>
      </c>
      <c r="B494" s="157">
        <f>Master!AN499</f>
        <v>0</v>
      </c>
      <c r="C494" s="157">
        <f>Master!L495</f>
        <v>0</v>
      </c>
      <c r="D494" s="157" t="str">
        <f t="shared" si="26"/>
        <v>OK</v>
      </c>
      <c r="E494" s="157" t="str">
        <f t="shared" si="27"/>
        <v>OK</v>
      </c>
      <c r="I494" s="157">
        <f>Master!B494</f>
        <v>0</v>
      </c>
    </row>
    <row r="495" spans="1:9">
      <c r="A495" s="157">
        <f>Master!AO500</f>
        <v>0</v>
      </c>
      <c r="B495" s="157">
        <f>Master!AN500</f>
        <v>0</v>
      </c>
      <c r="C495" s="157">
        <f>Master!L496</f>
        <v>0</v>
      </c>
      <c r="D495" s="157" t="str">
        <f t="shared" si="26"/>
        <v>OK</v>
      </c>
      <c r="E495" s="157" t="str">
        <f t="shared" si="27"/>
        <v>OK</v>
      </c>
      <c r="I495" s="157">
        <f>Master!B495</f>
        <v>0</v>
      </c>
    </row>
    <row r="496" spans="1:9">
      <c r="A496" s="157">
        <f>Master!AO501</f>
        <v>0</v>
      </c>
      <c r="B496" s="157">
        <f>Master!AN501</f>
        <v>0</v>
      </c>
      <c r="C496" s="157">
        <f>Master!L497</f>
        <v>0</v>
      </c>
      <c r="D496" s="157" t="str">
        <f t="shared" si="26"/>
        <v>OK</v>
      </c>
      <c r="E496" s="157" t="str">
        <f t="shared" si="27"/>
        <v>OK</v>
      </c>
      <c r="I496" s="157">
        <f>Master!B496</f>
        <v>0</v>
      </c>
    </row>
    <row r="497" spans="1:9">
      <c r="A497" s="157">
        <f>Master!AO502</f>
        <v>0</v>
      </c>
      <c r="B497" s="157">
        <f>Master!AN502</f>
        <v>0</v>
      </c>
      <c r="C497" s="157">
        <f>Master!L498</f>
        <v>0</v>
      </c>
      <c r="D497" s="157" t="str">
        <f t="shared" si="26"/>
        <v>OK</v>
      </c>
      <c r="E497" s="157" t="str">
        <f t="shared" si="27"/>
        <v>OK</v>
      </c>
      <c r="I497" s="157">
        <f>Master!B497</f>
        <v>0</v>
      </c>
    </row>
    <row r="498" spans="1:9">
      <c r="A498" s="157">
        <f>Master!AO503</f>
        <v>0</v>
      </c>
      <c r="B498" s="157">
        <f>Master!AN503</f>
        <v>0</v>
      </c>
      <c r="C498" s="157">
        <f>Master!L499</f>
        <v>0</v>
      </c>
      <c r="D498" s="157" t="str">
        <f t="shared" si="26"/>
        <v>OK</v>
      </c>
      <c r="E498" s="157" t="str">
        <f t="shared" si="27"/>
        <v>OK</v>
      </c>
      <c r="I498" s="157">
        <f>Master!B498</f>
        <v>0</v>
      </c>
    </row>
    <row r="499" spans="1:9">
      <c r="A499" s="157">
        <f>Master!AO504</f>
        <v>0</v>
      </c>
      <c r="B499" s="157">
        <f>Master!AN504</f>
        <v>0</v>
      </c>
      <c r="C499" s="157">
        <f>Master!L500</f>
        <v>0</v>
      </c>
      <c r="D499" s="157" t="str">
        <f t="shared" si="26"/>
        <v>OK</v>
      </c>
      <c r="E499" s="157" t="str">
        <f t="shared" si="27"/>
        <v>OK</v>
      </c>
      <c r="I499" s="157">
        <f>Master!B499</f>
        <v>0</v>
      </c>
    </row>
    <row r="500" spans="1:9">
      <c r="A500" s="157">
        <f>Master!AO505</f>
        <v>0</v>
      </c>
      <c r="B500" s="157">
        <f>Master!AN505</f>
        <v>0</v>
      </c>
      <c r="C500" s="157">
        <f>Master!L501</f>
        <v>0</v>
      </c>
      <c r="D500" s="157" t="str">
        <f t="shared" si="26"/>
        <v>OK</v>
      </c>
      <c r="E500" s="157" t="str">
        <f t="shared" si="27"/>
        <v>OK</v>
      </c>
      <c r="I500" s="157">
        <f>Master!B500</f>
        <v>0</v>
      </c>
    </row>
    <row r="501" spans="1:9">
      <c r="A501" s="157">
        <f>Master!AO506</f>
        <v>0</v>
      </c>
      <c r="B501" s="157">
        <f>Master!AN506</f>
        <v>0</v>
      </c>
      <c r="C501" s="157">
        <f>Master!L502</f>
        <v>0</v>
      </c>
      <c r="D501" s="157" t="str">
        <f t="shared" si="26"/>
        <v>OK</v>
      </c>
      <c r="E501" s="157" t="str">
        <f t="shared" si="27"/>
        <v>OK</v>
      </c>
      <c r="I501" s="157">
        <f>Master!B501</f>
        <v>0</v>
      </c>
    </row>
    <row r="502" spans="1:9">
      <c r="A502" s="157">
        <f>Master!AO507</f>
        <v>0</v>
      </c>
      <c r="B502" s="157">
        <f>Master!AN507</f>
        <v>0</v>
      </c>
      <c r="C502" s="157">
        <f>Master!L503</f>
        <v>0</v>
      </c>
      <c r="D502" s="157" t="str">
        <f t="shared" si="26"/>
        <v>OK</v>
      </c>
      <c r="E502" s="157" t="str">
        <f t="shared" si="27"/>
        <v>OK</v>
      </c>
      <c r="I502" s="157">
        <f>Master!B502</f>
        <v>0</v>
      </c>
    </row>
    <row r="503" spans="1:9">
      <c r="A503" s="157">
        <f>Master!AO508</f>
        <v>0</v>
      </c>
      <c r="B503" s="157">
        <f>Master!AN508</f>
        <v>0</v>
      </c>
      <c r="C503" s="157">
        <f>Master!L504</f>
        <v>0</v>
      </c>
      <c r="D503" s="157" t="str">
        <f t="shared" si="26"/>
        <v>OK</v>
      </c>
      <c r="E503" s="157" t="str">
        <f t="shared" si="27"/>
        <v>OK</v>
      </c>
      <c r="I503" s="157">
        <f>Master!B503</f>
        <v>0</v>
      </c>
    </row>
    <row r="504" spans="1:9">
      <c r="A504" s="157">
        <f>Master!AO509</f>
        <v>0</v>
      </c>
      <c r="B504" s="157">
        <f>Master!AN509</f>
        <v>0</v>
      </c>
      <c r="C504" s="157">
        <f>Master!L505</f>
        <v>0</v>
      </c>
      <c r="D504" s="157" t="str">
        <f t="shared" si="26"/>
        <v>OK</v>
      </c>
      <c r="E504" s="157" t="str">
        <f t="shared" si="27"/>
        <v>OK</v>
      </c>
      <c r="I504" s="157">
        <f>Master!B504</f>
        <v>0</v>
      </c>
    </row>
    <row r="505" spans="1:9">
      <c r="A505" s="157">
        <f>Master!AO510</f>
        <v>0</v>
      </c>
      <c r="B505" s="157">
        <f>Master!AN510</f>
        <v>0</v>
      </c>
      <c r="C505" s="157">
        <f>Master!L506</f>
        <v>0</v>
      </c>
      <c r="D505" s="157" t="str">
        <f t="shared" si="26"/>
        <v>OK</v>
      </c>
      <c r="E505" s="157" t="str">
        <f t="shared" si="27"/>
        <v>OK</v>
      </c>
      <c r="I505" s="157">
        <f>Master!B505</f>
        <v>0</v>
      </c>
    </row>
    <row r="506" spans="1:9">
      <c r="A506" s="157">
        <f>Master!AO511</f>
        <v>0</v>
      </c>
      <c r="B506" s="157">
        <f>Master!AN511</f>
        <v>0</v>
      </c>
      <c r="C506" s="157">
        <f>Master!L507</f>
        <v>0</v>
      </c>
      <c r="D506" s="157" t="str">
        <f t="shared" si="26"/>
        <v>OK</v>
      </c>
      <c r="E506" s="157" t="str">
        <f t="shared" si="27"/>
        <v>OK</v>
      </c>
      <c r="I506" s="157">
        <f>Master!B506</f>
        <v>0</v>
      </c>
    </row>
    <row r="507" spans="1:9">
      <c r="A507" s="157">
        <f>Master!AO512</f>
        <v>0</v>
      </c>
      <c r="B507" s="157">
        <f>Master!AN512</f>
        <v>0</v>
      </c>
      <c r="C507" s="157">
        <f>Master!L508</f>
        <v>0</v>
      </c>
      <c r="D507" s="157" t="str">
        <f t="shared" si="26"/>
        <v>OK</v>
      </c>
      <c r="E507" s="157" t="str">
        <f t="shared" si="27"/>
        <v>OK</v>
      </c>
      <c r="I507" s="157">
        <f>Master!B507</f>
        <v>0</v>
      </c>
    </row>
    <row r="508" spans="1:9">
      <c r="A508" s="157">
        <f>Master!AO513</f>
        <v>0</v>
      </c>
      <c r="B508" s="157">
        <f>Master!AN513</f>
        <v>0</v>
      </c>
      <c r="C508" s="157">
        <f>Master!L509</f>
        <v>0</v>
      </c>
      <c r="D508" s="157" t="str">
        <f t="shared" si="26"/>
        <v>OK</v>
      </c>
      <c r="E508" s="157" t="str">
        <f t="shared" si="27"/>
        <v>OK</v>
      </c>
      <c r="I508" s="157">
        <f>Master!B508</f>
        <v>0</v>
      </c>
    </row>
    <row r="509" spans="1:9">
      <c r="A509" s="157">
        <f>Master!AO514</f>
        <v>0</v>
      </c>
      <c r="B509" s="157">
        <f>Master!AN514</f>
        <v>0</v>
      </c>
      <c r="C509" s="157">
        <f>Master!L510</f>
        <v>0</v>
      </c>
      <c r="D509" s="157" t="str">
        <f t="shared" si="26"/>
        <v>OK</v>
      </c>
      <c r="E509" s="157" t="str">
        <f t="shared" si="27"/>
        <v>OK</v>
      </c>
      <c r="I509" s="157">
        <f>Master!B509</f>
        <v>0</v>
      </c>
    </row>
    <row r="510" spans="1:9">
      <c r="A510" s="157">
        <f>Master!AO515</f>
        <v>0</v>
      </c>
      <c r="B510" s="157">
        <f>Master!AN515</f>
        <v>0</v>
      </c>
      <c r="C510" s="157">
        <f>Master!L511</f>
        <v>0</v>
      </c>
      <c r="D510" s="157" t="str">
        <f t="shared" si="26"/>
        <v>OK</v>
      </c>
      <c r="E510" s="157" t="str">
        <f t="shared" si="27"/>
        <v>OK</v>
      </c>
      <c r="I510" s="157">
        <f>Master!B510</f>
        <v>0</v>
      </c>
    </row>
    <row r="511" spans="1:9">
      <c r="A511" s="157">
        <f>Master!AO516</f>
        <v>0</v>
      </c>
      <c r="B511" s="157">
        <f>Master!AN516</f>
        <v>0</v>
      </c>
      <c r="C511" s="157">
        <f>Master!L512</f>
        <v>0</v>
      </c>
      <c r="D511" s="157" t="str">
        <f t="shared" si="26"/>
        <v>OK</v>
      </c>
      <c r="E511" s="157" t="str">
        <f t="shared" si="27"/>
        <v>OK</v>
      </c>
      <c r="I511" s="157">
        <f>Master!B511</f>
        <v>0</v>
      </c>
    </row>
    <row r="512" spans="1:9">
      <c r="A512" s="157">
        <f>Master!AO517</f>
        <v>0</v>
      </c>
      <c r="B512" s="157">
        <f>Master!AN517</f>
        <v>0</v>
      </c>
      <c r="C512" s="157">
        <f>Master!L513</f>
        <v>0</v>
      </c>
      <c r="D512" s="157" t="str">
        <f t="shared" si="26"/>
        <v>OK</v>
      </c>
      <c r="E512" s="157" t="str">
        <f t="shared" si="27"/>
        <v>OK</v>
      </c>
      <c r="I512" s="157">
        <f>Master!B512</f>
        <v>0</v>
      </c>
    </row>
    <row r="513" spans="1:9">
      <c r="A513" s="157">
        <f>Master!AO518</f>
        <v>0</v>
      </c>
      <c r="B513" s="157">
        <f>Master!AN518</f>
        <v>0</v>
      </c>
      <c r="C513" s="157">
        <f>Master!L514</f>
        <v>0</v>
      </c>
      <c r="D513" s="157" t="str">
        <f t="shared" si="26"/>
        <v>OK</v>
      </c>
      <c r="E513" s="157" t="str">
        <f t="shared" si="27"/>
        <v>OK</v>
      </c>
      <c r="I513" s="157">
        <f>Master!B513</f>
        <v>0</v>
      </c>
    </row>
    <row r="514" spans="1:9">
      <c r="A514" s="157">
        <f>Master!AO519</f>
        <v>0</v>
      </c>
      <c r="B514" s="157">
        <f>Master!AN519</f>
        <v>0</v>
      </c>
      <c r="C514" s="157">
        <f>Master!L515</f>
        <v>0</v>
      </c>
      <c r="D514" s="157" t="str">
        <f t="shared" si="26"/>
        <v>OK</v>
      </c>
      <c r="E514" s="157" t="str">
        <f t="shared" si="27"/>
        <v>OK</v>
      </c>
      <c r="I514" s="157">
        <f>Master!B514</f>
        <v>0</v>
      </c>
    </row>
    <row r="515" spans="1:9">
      <c r="A515" s="157">
        <f>Master!AO520</f>
        <v>0</v>
      </c>
      <c r="B515" s="157">
        <f>Master!AN520</f>
        <v>0</v>
      </c>
      <c r="C515" s="157">
        <f>Master!L516</f>
        <v>0</v>
      </c>
      <c r="D515" s="157" t="str">
        <f t="shared" ref="D515:D578" si="28">IF(COUNTIF(B:B,C515),"OK","Missing")</f>
        <v>OK</v>
      </c>
      <c r="E515" s="157" t="str">
        <f t="shared" ref="E515:E578" si="29">IF(D515="Missing",C515,"OK")</f>
        <v>OK</v>
      </c>
      <c r="I515" s="157">
        <f>Master!B515</f>
        <v>0</v>
      </c>
    </row>
    <row r="516" spans="1:9">
      <c r="A516" s="157">
        <f>Master!AO521</f>
        <v>0</v>
      </c>
      <c r="B516" s="157">
        <f>Master!AN521</f>
        <v>0</v>
      </c>
      <c r="C516" s="157">
        <f>Master!L517</f>
        <v>0</v>
      </c>
      <c r="D516" s="157" t="str">
        <f t="shared" si="28"/>
        <v>OK</v>
      </c>
      <c r="E516" s="157" t="str">
        <f t="shared" si="29"/>
        <v>OK</v>
      </c>
      <c r="I516" s="157">
        <f>Master!B516</f>
        <v>0</v>
      </c>
    </row>
    <row r="517" spans="1:9">
      <c r="A517" s="157">
        <f>Master!AO522</f>
        <v>0</v>
      </c>
      <c r="B517" s="157">
        <f>Master!AN522</f>
        <v>0</v>
      </c>
      <c r="C517" s="157">
        <f>Master!L518</f>
        <v>0</v>
      </c>
      <c r="D517" s="157" t="str">
        <f t="shared" si="28"/>
        <v>OK</v>
      </c>
      <c r="E517" s="157" t="str">
        <f t="shared" si="29"/>
        <v>OK</v>
      </c>
      <c r="I517" s="157">
        <f>Master!B517</f>
        <v>0</v>
      </c>
    </row>
    <row r="518" spans="1:9">
      <c r="A518" s="157">
        <f>Master!AO523</f>
        <v>0</v>
      </c>
      <c r="B518" s="157">
        <f>Master!AN523</f>
        <v>0</v>
      </c>
      <c r="C518" s="157">
        <f>Master!L519</f>
        <v>0</v>
      </c>
      <c r="D518" s="157" t="str">
        <f t="shared" si="28"/>
        <v>OK</v>
      </c>
      <c r="E518" s="157" t="str">
        <f t="shared" si="29"/>
        <v>OK</v>
      </c>
      <c r="I518" s="157">
        <f>Master!B518</f>
        <v>0</v>
      </c>
    </row>
    <row r="519" spans="1:9">
      <c r="A519" s="157">
        <f>Master!AO524</f>
        <v>0</v>
      </c>
      <c r="B519" s="157">
        <f>Master!AN524</f>
        <v>0</v>
      </c>
      <c r="C519" s="157">
        <f>Master!L520</f>
        <v>0</v>
      </c>
      <c r="D519" s="157" t="str">
        <f t="shared" si="28"/>
        <v>OK</v>
      </c>
      <c r="E519" s="157" t="str">
        <f t="shared" si="29"/>
        <v>OK</v>
      </c>
      <c r="I519" s="157">
        <f>Master!B519</f>
        <v>0</v>
      </c>
    </row>
    <row r="520" spans="1:9">
      <c r="A520" s="157">
        <f>Master!AO525</f>
        <v>0</v>
      </c>
      <c r="B520" s="157">
        <f>Master!AN525</f>
        <v>0</v>
      </c>
      <c r="C520" s="157">
        <f>Master!L521</f>
        <v>0</v>
      </c>
      <c r="D520" s="157" t="str">
        <f t="shared" si="28"/>
        <v>OK</v>
      </c>
      <c r="E520" s="157" t="str">
        <f t="shared" si="29"/>
        <v>OK</v>
      </c>
      <c r="I520" s="157">
        <f>Master!B520</f>
        <v>0</v>
      </c>
    </row>
    <row r="521" spans="1:9">
      <c r="A521" s="157">
        <f>Master!AO526</f>
        <v>0</v>
      </c>
      <c r="B521" s="157">
        <f>Master!AN526</f>
        <v>0</v>
      </c>
      <c r="C521" s="157">
        <f>Master!L522</f>
        <v>0</v>
      </c>
      <c r="D521" s="157" t="str">
        <f t="shared" si="28"/>
        <v>OK</v>
      </c>
      <c r="E521" s="157" t="str">
        <f t="shared" si="29"/>
        <v>OK</v>
      </c>
      <c r="I521" s="157">
        <f>Master!B521</f>
        <v>0</v>
      </c>
    </row>
    <row r="522" spans="1:9">
      <c r="A522" s="157">
        <f>Master!AO527</f>
        <v>0</v>
      </c>
      <c r="B522" s="157">
        <f>Master!AN527</f>
        <v>0</v>
      </c>
      <c r="C522" s="157">
        <f>Master!L523</f>
        <v>0</v>
      </c>
      <c r="D522" s="157" t="str">
        <f t="shared" si="28"/>
        <v>OK</v>
      </c>
      <c r="E522" s="157" t="str">
        <f t="shared" si="29"/>
        <v>OK</v>
      </c>
      <c r="I522" s="157">
        <f>Master!B522</f>
        <v>0</v>
      </c>
    </row>
    <row r="523" spans="1:9">
      <c r="A523" s="157">
        <f>Master!AO528</f>
        <v>0</v>
      </c>
      <c r="B523" s="157">
        <f>Master!AN528</f>
        <v>0</v>
      </c>
      <c r="C523" s="157">
        <f>Master!L524</f>
        <v>0</v>
      </c>
      <c r="D523" s="157" t="str">
        <f t="shared" si="28"/>
        <v>OK</v>
      </c>
      <c r="E523" s="157" t="str">
        <f t="shared" si="29"/>
        <v>OK</v>
      </c>
      <c r="I523" s="157">
        <f>Master!B523</f>
        <v>0</v>
      </c>
    </row>
    <row r="524" spans="1:9">
      <c r="A524" s="157">
        <f>Master!AO529</f>
        <v>0</v>
      </c>
      <c r="B524" s="157">
        <f>Master!AN529</f>
        <v>0</v>
      </c>
      <c r="C524" s="157">
        <f>Master!L525</f>
        <v>0</v>
      </c>
      <c r="D524" s="157" t="str">
        <f t="shared" si="28"/>
        <v>OK</v>
      </c>
      <c r="E524" s="157" t="str">
        <f t="shared" si="29"/>
        <v>OK</v>
      </c>
      <c r="I524" s="157">
        <f>Master!B524</f>
        <v>0</v>
      </c>
    </row>
    <row r="525" spans="1:9">
      <c r="A525" s="157">
        <f>Master!AO530</f>
        <v>0</v>
      </c>
      <c r="B525" s="157">
        <f>Master!AN530</f>
        <v>0</v>
      </c>
      <c r="C525" s="157">
        <f>Master!L526</f>
        <v>0</v>
      </c>
      <c r="D525" s="157" t="str">
        <f t="shared" si="28"/>
        <v>OK</v>
      </c>
      <c r="E525" s="157" t="str">
        <f t="shared" si="29"/>
        <v>OK</v>
      </c>
      <c r="I525" s="157">
        <f>Master!B525</f>
        <v>0</v>
      </c>
    </row>
    <row r="526" spans="1:9">
      <c r="A526" s="157">
        <f>Master!AO531</f>
        <v>0</v>
      </c>
      <c r="B526" s="157">
        <f>Master!AN531</f>
        <v>0</v>
      </c>
      <c r="C526" s="157">
        <f>Master!L527</f>
        <v>0</v>
      </c>
      <c r="D526" s="157" t="str">
        <f t="shared" si="28"/>
        <v>OK</v>
      </c>
      <c r="E526" s="157" t="str">
        <f t="shared" si="29"/>
        <v>OK</v>
      </c>
      <c r="I526" s="157">
        <f>Master!B526</f>
        <v>0</v>
      </c>
    </row>
    <row r="527" spans="1:9">
      <c r="A527" s="157">
        <f>Master!AO532</f>
        <v>0</v>
      </c>
      <c r="B527" s="157">
        <f>Master!AN532</f>
        <v>0</v>
      </c>
      <c r="C527" s="157">
        <f>Master!L528</f>
        <v>0</v>
      </c>
      <c r="D527" s="157" t="str">
        <f t="shared" si="28"/>
        <v>OK</v>
      </c>
      <c r="E527" s="157" t="str">
        <f t="shared" si="29"/>
        <v>OK</v>
      </c>
      <c r="I527" s="157">
        <f>Master!B527</f>
        <v>0</v>
      </c>
    </row>
    <row r="528" spans="1:9">
      <c r="A528" s="157">
        <f>Master!AO533</f>
        <v>0</v>
      </c>
      <c r="B528" s="157">
        <f>Master!AN533</f>
        <v>0</v>
      </c>
      <c r="C528" s="157">
        <f>Master!L529</f>
        <v>0</v>
      </c>
      <c r="D528" s="157" t="str">
        <f t="shared" si="28"/>
        <v>OK</v>
      </c>
      <c r="E528" s="157" t="str">
        <f t="shared" si="29"/>
        <v>OK</v>
      </c>
      <c r="I528" s="157">
        <f>Master!B528</f>
        <v>0</v>
      </c>
    </row>
    <row r="529" spans="1:9">
      <c r="A529" s="157">
        <f>Master!AO534</f>
        <v>0</v>
      </c>
      <c r="B529" s="157">
        <f>Master!AN534</f>
        <v>0</v>
      </c>
      <c r="C529" s="157">
        <f>Master!L530</f>
        <v>0</v>
      </c>
      <c r="D529" s="157" t="str">
        <f t="shared" si="28"/>
        <v>OK</v>
      </c>
      <c r="E529" s="157" t="str">
        <f t="shared" si="29"/>
        <v>OK</v>
      </c>
      <c r="I529" s="157">
        <f>Master!B529</f>
        <v>0</v>
      </c>
    </row>
    <row r="530" spans="1:9">
      <c r="A530" s="157">
        <f>Master!AO535</f>
        <v>0</v>
      </c>
      <c r="B530" s="157">
        <f>Master!AN535</f>
        <v>0</v>
      </c>
      <c r="C530" s="157">
        <f>Master!L531</f>
        <v>0</v>
      </c>
      <c r="D530" s="157" t="str">
        <f t="shared" si="28"/>
        <v>OK</v>
      </c>
      <c r="E530" s="157" t="str">
        <f t="shared" si="29"/>
        <v>OK</v>
      </c>
      <c r="I530" s="157">
        <f>Master!B530</f>
        <v>0</v>
      </c>
    </row>
    <row r="531" spans="1:9">
      <c r="A531" s="157">
        <f>Master!AO536</f>
        <v>0</v>
      </c>
      <c r="B531" s="157">
        <f>Master!AN536</f>
        <v>0</v>
      </c>
      <c r="C531" s="157">
        <f>Master!L532</f>
        <v>0</v>
      </c>
      <c r="D531" s="157" t="str">
        <f t="shared" si="28"/>
        <v>OK</v>
      </c>
      <c r="E531" s="157" t="str">
        <f t="shared" si="29"/>
        <v>OK</v>
      </c>
      <c r="I531" s="157">
        <f>Master!B531</f>
        <v>0</v>
      </c>
    </row>
    <row r="532" spans="1:9">
      <c r="A532" s="157">
        <f>Master!AO537</f>
        <v>0</v>
      </c>
      <c r="B532" s="157">
        <f>Master!AN537</f>
        <v>0</v>
      </c>
      <c r="C532" s="157">
        <f>Master!L533</f>
        <v>0</v>
      </c>
      <c r="D532" s="157" t="str">
        <f t="shared" si="28"/>
        <v>OK</v>
      </c>
      <c r="E532" s="157" t="str">
        <f t="shared" si="29"/>
        <v>OK</v>
      </c>
      <c r="I532" s="157">
        <f>Master!B532</f>
        <v>0</v>
      </c>
    </row>
    <row r="533" spans="1:9">
      <c r="A533" s="157">
        <f>Master!AO538</f>
        <v>0</v>
      </c>
      <c r="B533" s="157">
        <f>Master!AN538</f>
        <v>0</v>
      </c>
      <c r="C533" s="157">
        <f>Master!L534</f>
        <v>0</v>
      </c>
      <c r="D533" s="157" t="str">
        <f t="shared" si="28"/>
        <v>OK</v>
      </c>
      <c r="E533" s="157" t="str">
        <f t="shared" si="29"/>
        <v>OK</v>
      </c>
      <c r="I533" s="157">
        <f>Master!B533</f>
        <v>0</v>
      </c>
    </row>
    <row r="534" spans="1:9">
      <c r="A534" s="157">
        <f>Master!AO539</f>
        <v>0</v>
      </c>
      <c r="B534" s="157">
        <f>Master!AN539</f>
        <v>0</v>
      </c>
      <c r="C534" s="157">
        <f>Master!L535</f>
        <v>0</v>
      </c>
      <c r="D534" s="157" t="str">
        <f t="shared" si="28"/>
        <v>OK</v>
      </c>
      <c r="E534" s="157" t="str">
        <f t="shared" si="29"/>
        <v>OK</v>
      </c>
      <c r="I534" s="157">
        <f>Master!B534</f>
        <v>0</v>
      </c>
    </row>
    <row r="535" spans="1:9">
      <c r="A535" s="157">
        <f>Master!AO540</f>
        <v>0</v>
      </c>
      <c r="B535" s="157">
        <f>Master!AN540</f>
        <v>0</v>
      </c>
      <c r="C535" s="157">
        <f>Master!L536</f>
        <v>0</v>
      </c>
      <c r="D535" s="157" t="str">
        <f t="shared" si="28"/>
        <v>OK</v>
      </c>
      <c r="E535" s="157" t="str">
        <f t="shared" si="29"/>
        <v>OK</v>
      </c>
      <c r="I535" s="157">
        <f>Master!B535</f>
        <v>0</v>
      </c>
    </row>
    <row r="536" spans="1:9">
      <c r="A536" s="157">
        <f>Master!AO541</f>
        <v>0</v>
      </c>
      <c r="B536" s="157">
        <f>Master!AN541</f>
        <v>0</v>
      </c>
      <c r="C536" s="157">
        <f>Master!L537</f>
        <v>0</v>
      </c>
      <c r="D536" s="157" t="str">
        <f t="shared" si="28"/>
        <v>OK</v>
      </c>
      <c r="E536" s="157" t="str">
        <f t="shared" si="29"/>
        <v>OK</v>
      </c>
      <c r="I536" s="157">
        <f>Master!B536</f>
        <v>0</v>
      </c>
    </row>
    <row r="537" spans="1:9">
      <c r="A537" s="157">
        <f>Master!AO542</f>
        <v>0</v>
      </c>
      <c r="B537" s="157">
        <f>Master!AN542</f>
        <v>0</v>
      </c>
      <c r="C537" s="157">
        <f>Master!L538</f>
        <v>0</v>
      </c>
      <c r="D537" s="157" t="str">
        <f t="shared" si="28"/>
        <v>OK</v>
      </c>
      <c r="E537" s="157" t="str">
        <f t="shared" si="29"/>
        <v>OK</v>
      </c>
      <c r="I537" s="157">
        <f>Master!B537</f>
        <v>0</v>
      </c>
    </row>
    <row r="538" spans="1:9">
      <c r="A538" s="157">
        <f>Master!AO543</f>
        <v>0</v>
      </c>
      <c r="B538" s="157">
        <f>Master!AN543</f>
        <v>0</v>
      </c>
      <c r="C538" s="157">
        <f>Master!L539</f>
        <v>0</v>
      </c>
      <c r="D538" s="157" t="str">
        <f t="shared" si="28"/>
        <v>OK</v>
      </c>
      <c r="E538" s="157" t="str">
        <f t="shared" si="29"/>
        <v>OK</v>
      </c>
      <c r="I538" s="157">
        <f>Master!B538</f>
        <v>0</v>
      </c>
    </row>
    <row r="539" spans="1:9">
      <c r="A539" s="157">
        <f>Master!AO544</f>
        <v>0</v>
      </c>
      <c r="B539" s="157">
        <f>Master!AN544</f>
        <v>0</v>
      </c>
      <c r="C539" s="157">
        <f>Master!L540</f>
        <v>0</v>
      </c>
      <c r="D539" s="157" t="str">
        <f t="shared" si="28"/>
        <v>OK</v>
      </c>
      <c r="E539" s="157" t="str">
        <f t="shared" si="29"/>
        <v>OK</v>
      </c>
      <c r="I539" s="157">
        <f>Master!B539</f>
        <v>0</v>
      </c>
    </row>
    <row r="540" spans="1:9">
      <c r="A540" s="157">
        <f>Master!AO545</f>
        <v>0</v>
      </c>
      <c r="B540" s="157">
        <f>Master!AN545</f>
        <v>0</v>
      </c>
      <c r="C540" s="157">
        <f>Master!L541</f>
        <v>0</v>
      </c>
      <c r="D540" s="157" t="str">
        <f t="shared" si="28"/>
        <v>OK</v>
      </c>
      <c r="E540" s="157" t="str">
        <f t="shared" si="29"/>
        <v>OK</v>
      </c>
      <c r="I540" s="157">
        <f>Master!B540</f>
        <v>0</v>
      </c>
    </row>
    <row r="541" spans="1:9">
      <c r="A541" s="157">
        <f>Master!AO546</f>
        <v>0</v>
      </c>
      <c r="B541" s="157">
        <f>Master!AN546</f>
        <v>0</v>
      </c>
      <c r="C541" s="157">
        <f>Master!L542</f>
        <v>0</v>
      </c>
      <c r="D541" s="157" t="str">
        <f t="shared" si="28"/>
        <v>OK</v>
      </c>
      <c r="E541" s="157" t="str">
        <f t="shared" si="29"/>
        <v>OK</v>
      </c>
      <c r="I541" s="157">
        <f>Master!B541</f>
        <v>0</v>
      </c>
    </row>
    <row r="542" spans="1:9">
      <c r="A542" s="157">
        <f>Master!AO547</f>
        <v>0</v>
      </c>
      <c r="B542" s="157">
        <f>Master!AN547</f>
        <v>0</v>
      </c>
      <c r="C542" s="157">
        <f>Master!L543</f>
        <v>0</v>
      </c>
      <c r="D542" s="157" t="str">
        <f t="shared" si="28"/>
        <v>OK</v>
      </c>
      <c r="E542" s="157" t="str">
        <f t="shared" si="29"/>
        <v>OK</v>
      </c>
      <c r="I542" s="157">
        <f>Master!B542</f>
        <v>0</v>
      </c>
    </row>
    <row r="543" spans="1:9">
      <c r="A543" s="157">
        <f>Master!AO548</f>
        <v>0</v>
      </c>
      <c r="B543" s="157">
        <f>Master!AN548</f>
        <v>0</v>
      </c>
      <c r="C543" s="157">
        <f>Master!L544</f>
        <v>0</v>
      </c>
      <c r="D543" s="157" t="str">
        <f t="shared" si="28"/>
        <v>OK</v>
      </c>
      <c r="E543" s="157" t="str">
        <f t="shared" si="29"/>
        <v>OK</v>
      </c>
      <c r="I543" s="157">
        <f>Master!B543</f>
        <v>0</v>
      </c>
    </row>
    <row r="544" spans="1:9">
      <c r="A544" s="157">
        <f>Master!AO549</f>
        <v>0</v>
      </c>
      <c r="B544" s="157">
        <f>Master!AN549</f>
        <v>0</v>
      </c>
      <c r="C544" s="157">
        <f>Master!L545</f>
        <v>0</v>
      </c>
      <c r="D544" s="157" t="str">
        <f t="shared" si="28"/>
        <v>OK</v>
      </c>
      <c r="E544" s="157" t="str">
        <f t="shared" si="29"/>
        <v>OK</v>
      </c>
      <c r="I544" s="157">
        <f>Master!B544</f>
        <v>0</v>
      </c>
    </row>
    <row r="545" spans="1:9">
      <c r="A545" s="157">
        <f>Master!AO550</f>
        <v>0</v>
      </c>
      <c r="B545" s="157">
        <f>Master!AN550</f>
        <v>0</v>
      </c>
      <c r="C545" s="157">
        <f>Master!L546</f>
        <v>0</v>
      </c>
      <c r="D545" s="157" t="str">
        <f t="shared" si="28"/>
        <v>OK</v>
      </c>
      <c r="E545" s="157" t="str">
        <f t="shared" si="29"/>
        <v>OK</v>
      </c>
      <c r="I545" s="157">
        <f>Master!B545</f>
        <v>0</v>
      </c>
    </row>
    <row r="546" spans="1:9">
      <c r="A546" s="157">
        <f>Master!AO551</f>
        <v>0</v>
      </c>
      <c r="B546" s="157">
        <f>Master!AN551</f>
        <v>0</v>
      </c>
      <c r="C546" s="157">
        <f>Master!L547</f>
        <v>0</v>
      </c>
      <c r="D546" s="157" t="str">
        <f t="shared" si="28"/>
        <v>OK</v>
      </c>
      <c r="E546" s="157" t="str">
        <f t="shared" si="29"/>
        <v>OK</v>
      </c>
      <c r="I546" s="157">
        <f>Master!B546</f>
        <v>0</v>
      </c>
    </row>
    <row r="547" spans="1:9">
      <c r="A547" s="157">
        <f>Master!AO552</f>
        <v>0</v>
      </c>
      <c r="B547" s="157">
        <f>Master!AN552</f>
        <v>0</v>
      </c>
      <c r="C547" s="157">
        <f>Master!L548</f>
        <v>0</v>
      </c>
      <c r="D547" s="157" t="str">
        <f t="shared" si="28"/>
        <v>OK</v>
      </c>
      <c r="E547" s="157" t="str">
        <f t="shared" si="29"/>
        <v>OK</v>
      </c>
      <c r="I547" s="157">
        <f>Master!B547</f>
        <v>0</v>
      </c>
    </row>
    <row r="548" spans="1:9">
      <c r="A548" s="157">
        <f>Master!AO553</f>
        <v>0</v>
      </c>
      <c r="B548" s="157">
        <f>Master!AN553</f>
        <v>0</v>
      </c>
      <c r="C548" s="157">
        <f>Master!L549</f>
        <v>0</v>
      </c>
      <c r="D548" s="157" t="str">
        <f t="shared" si="28"/>
        <v>OK</v>
      </c>
      <c r="E548" s="157" t="str">
        <f t="shared" si="29"/>
        <v>OK</v>
      </c>
      <c r="I548" s="157">
        <f>Master!B548</f>
        <v>0</v>
      </c>
    </row>
    <row r="549" spans="1:9">
      <c r="A549" s="157">
        <f>Master!AO554</f>
        <v>0</v>
      </c>
      <c r="B549" s="157">
        <f>Master!AN554</f>
        <v>0</v>
      </c>
      <c r="C549" s="157">
        <f>Master!L550</f>
        <v>0</v>
      </c>
      <c r="D549" s="157" t="str">
        <f t="shared" si="28"/>
        <v>OK</v>
      </c>
      <c r="E549" s="157" t="str">
        <f t="shared" si="29"/>
        <v>OK</v>
      </c>
      <c r="I549" s="157">
        <f>Master!B549</f>
        <v>0</v>
      </c>
    </row>
    <row r="550" spans="1:9">
      <c r="A550" s="157">
        <f>Master!AO555</f>
        <v>0</v>
      </c>
      <c r="B550" s="157">
        <f>Master!AN555</f>
        <v>0</v>
      </c>
      <c r="C550" s="157">
        <f>Master!L551</f>
        <v>0</v>
      </c>
      <c r="D550" s="157" t="str">
        <f t="shared" si="28"/>
        <v>OK</v>
      </c>
      <c r="E550" s="157" t="str">
        <f t="shared" si="29"/>
        <v>OK</v>
      </c>
      <c r="I550" s="157">
        <f>Master!B550</f>
        <v>0</v>
      </c>
    </row>
    <row r="551" spans="1:9">
      <c r="A551" s="157">
        <f>Master!AO556</f>
        <v>0</v>
      </c>
      <c r="B551" s="157">
        <f>Master!AN556</f>
        <v>0</v>
      </c>
      <c r="C551" s="157">
        <f>Master!L552</f>
        <v>0</v>
      </c>
      <c r="D551" s="157" t="str">
        <f t="shared" si="28"/>
        <v>OK</v>
      </c>
      <c r="E551" s="157" t="str">
        <f t="shared" si="29"/>
        <v>OK</v>
      </c>
      <c r="I551" s="157">
        <f>Master!B551</f>
        <v>0</v>
      </c>
    </row>
    <row r="552" spans="1:9">
      <c r="A552" s="157">
        <f>Master!AO557</f>
        <v>0</v>
      </c>
      <c r="B552" s="157">
        <f>Master!AN557</f>
        <v>0</v>
      </c>
      <c r="C552" s="157">
        <f>Master!L553</f>
        <v>0</v>
      </c>
      <c r="D552" s="157" t="str">
        <f t="shared" si="28"/>
        <v>OK</v>
      </c>
      <c r="E552" s="157" t="str">
        <f t="shared" si="29"/>
        <v>OK</v>
      </c>
      <c r="I552" s="157">
        <f>Master!B552</f>
        <v>0</v>
      </c>
    </row>
    <row r="553" spans="1:9">
      <c r="A553" s="157">
        <f>Master!AO558</f>
        <v>0</v>
      </c>
      <c r="B553" s="157">
        <f>Master!AN558</f>
        <v>0</v>
      </c>
      <c r="C553" s="157">
        <f>Master!L554</f>
        <v>0</v>
      </c>
      <c r="D553" s="157" t="str">
        <f t="shared" si="28"/>
        <v>OK</v>
      </c>
      <c r="E553" s="157" t="str">
        <f t="shared" si="29"/>
        <v>OK</v>
      </c>
      <c r="I553" s="157">
        <f>Master!B553</f>
        <v>0</v>
      </c>
    </row>
    <row r="554" spans="1:9">
      <c r="A554" s="157">
        <f>Master!AO559</f>
        <v>0</v>
      </c>
      <c r="B554" s="157">
        <f>Master!AN559</f>
        <v>0</v>
      </c>
      <c r="C554" s="157">
        <f>Master!L555</f>
        <v>0</v>
      </c>
      <c r="D554" s="157" t="str">
        <f t="shared" si="28"/>
        <v>OK</v>
      </c>
      <c r="E554" s="157" t="str">
        <f t="shared" si="29"/>
        <v>OK</v>
      </c>
      <c r="I554" s="157">
        <f>Master!B554</f>
        <v>0</v>
      </c>
    </row>
    <row r="555" spans="1:9">
      <c r="A555" s="157">
        <f>Master!AO560</f>
        <v>0</v>
      </c>
      <c r="B555" s="157">
        <f>Master!AN560</f>
        <v>0</v>
      </c>
      <c r="C555" s="157">
        <f>Master!L556</f>
        <v>0</v>
      </c>
      <c r="D555" s="157" t="str">
        <f t="shared" si="28"/>
        <v>OK</v>
      </c>
      <c r="E555" s="157" t="str">
        <f t="shared" si="29"/>
        <v>OK</v>
      </c>
      <c r="I555" s="157">
        <f>Master!B555</f>
        <v>0</v>
      </c>
    </row>
    <row r="556" spans="1:9">
      <c r="A556" s="157">
        <f>Master!AO561</f>
        <v>0</v>
      </c>
      <c r="B556" s="157">
        <f>Master!AN561</f>
        <v>0</v>
      </c>
      <c r="C556" s="157">
        <f>Master!L557</f>
        <v>0</v>
      </c>
      <c r="D556" s="157" t="str">
        <f t="shared" si="28"/>
        <v>OK</v>
      </c>
      <c r="E556" s="157" t="str">
        <f t="shared" si="29"/>
        <v>OK</v>
      </c>
      <c r="I556" s="157">
        <f>Master!B556</f>
        <v>0</v>
      </c>
    </row>
    <row r="557" spans="1:9">
      <c r="A557" s="157">
        <f>Master!AO562</f>
        <v>0</v>
      </c>
      <c r="B557" s="157">
        <f>Master!AN562</f>
        <v>0</v>
      </c>
      <c r="C557" s="157">
        <f>Master!L558</f>
        <v>0</v>
      </c>
      <c r="D557" s="157" t="str">
        <f t="shared" si="28"/>
        <v>OK</v>
      </c>
      <c r="E557" s="157" t="str">
        <f t="shared" si="29"/>
        <v>OK</v>
      </c>
      <c r="I557" s="157">
        <f>Master!B557</f>
        <v>0</v>
      </c>
    </row>
    <row r="558" spans="1:9">
      <c r="A558" s="157">
        <f>Master!AO563</f>
        <v>0</v>
      </c>
      <c r="B558" s="157">
        <f>Master!AN563</f>
        <v>0</v>
      </c>
      <c r="C558" s="157">
        <f>Master!L559</f>
        <v>0</v>
      </c>
      <c r="D558" s="157" t="str">
        <f t="shared" si="28"/>
        <v>OK</v>
      </c>
      <c r="E558" s="157" t="str">
        <f t="shared" si="29"/>
        <v>OK</v>
      </c>
      <c r="I558" s="157">
        <f>Master!B558</f>
        <v>0</v>
      </c>
    </row>
    <row r="559" spans="1:9">
      <c r="A559" s="157">
        <f>Master!AO564</f>
        <v>0</v>
      </c>
      <c r="B559" s="157">
        <f>Master!AN564</f>
        <v>0</v>
      </c>
      <c r="C559" s="157">
        <f>Master!L560</f>
        <v>0</v>
      </c>
      <c r="D559" s="157" t="str">
        <f t="shared" si="28"/>
        <v>OK</v>
      </c>
      <c r="E559" s="157" t="str">
        <f t="shared" si="29"/>
        <v>OK</v>
      </c>
      <c r="I559" s="157">
        <f>Master!B559</f>
        <v>0</v>
      </c>
    </row>
    <row r="560" spans="1:9">
      <c r="A560" s="157">
        <f>Master!AO565</f>
        <v>0</v>
      </c>
      <c r="B560" s="157">
        <f>Master!AN565</f>
        <v>0</v>
      </c>
      <c r="C560" s="157">
        <f>Master!L561</f>
        <v>0</v>
      </c>
      <c r="D560" s="157" t="str">
        <f t="shared" si="28"/>
        <v>OK</v>
      </c>
      <c r="E560" s="157" t="str">
        <f t="shared" si="29"/>
        <v>OK</v>
      </c>
      <c r="I560" s="157">
        <f>Master!B560</f>
        <v>0</v>
      </c>
    </row>
    <row r="561" spans="1:9">
      <c r="A561" s="157">
        <f>Master!AO566</f>
        <v>0</v>
      </c>
      <c r="B561" s="157">
        <f>Master!AN566</f>
        <v>0</v>
      </c>
      <c r="C561" s="157">
        <f>Master!L562</f>
        <v>0</v>
      </c>
      <c r="D561" s="157" t="str">
        <f t="shared" si="28"/>
        <v>OK</v>
      </c>
      <c r="E561" s="157" t="str">
        <f t="shared" si="29"/>
        <v>OK</v>
      </c>
      <c r="I561" s="157">
        <f>Master!B561</f>
        <v>0</v>
      </c>
    </row>
    <row r="562" spans="1:9">
      <c r="A562" s="157">
        <f>Master!AO567</f>
        <v>0</v>
      </c>
      <c r="B562" s="157">
        <f>Master!AN567</f>
        <v>0</v>
      </c>
      <c r="C562" s="157">
        <f>Master!L563</f>
        <v>0</v>
      </c>
      <c r="D562" s="157" t="str">
        <f t="shared" si="28"/>
        <v>OK</v>
      </c>
      <c r="E562" s="157" t="str">
        <f t="shared" si="29"/>
        <v>OK</v>
      </c>
      <c r="I562" s="157">
        <f>Master!B562</f>
        <v>0</v>
      </c>
    </row>
    <row r="563" spans="1:9">
      <c r="A563" s="157">
        <f>Master!AO568</f>
        <v>0</v>
      </c>
      <c r="B563" s="157">
        <f>Master!AN568</f>
        <v>0</v>
      </c>
      <c r="C563" s="157">
        <f>Master!L564</f>
        <v>0</v>
      </c>
      <c r="D563" s="157" t="str">
        <f t="shared" si="28"/>
        <v>OK</v>
      </c>
      <c r="E563" s="157" t="str">
        <f t="shared" si="29"/>
        <v>OK</v>
      </c>
      <c r="I563" s="157">
        <f>Master!B563</f>
        <v>0</v>
      </c>
    </row>
    <row r="564" spans="1:9">
      <c r="A564" s="157">
        <f>Master!AO569</f>
        <v>0</v>
      </c>
      <c r="B564" s="157">
        <f>Master!AN569</f>
        <v>0</v>
      </c>
      <c r="C564" s="157">
        <f>Master!L565</f>
        <v>0</v>
      </c>
      <c r="D564" s="157" t="str">
        <f t="shared" si="28"/>
        <v>OK</v>
      </c>
      <c r="E564" s="157" t="str">
        <f t="shared" si="29"/>
        <v>OK</v>
      </c>
      <c r="I564" s="157">
        <f>Master!B564</f>
        <v>0</v>
      </c>
    </row>
    <row r="565" spans="1:9">
      <c r="A565" s="157">
        <f>Master!AO570</f>
        <v>0</v>
      </c>
      <c r="B565" s="157">
        <f>Master!AN570</f>
        <v>0</v>
      </c>
      <c r="C565" s="157">
        <f>Master!L566</f>
        <v>0</v>
      </c>
      <c r="D565" s="157" t="str">
        <f t="shared" si="28"/>
        <v>OK</v>
      </c>
      <c r="E565" s="157" t="str">
        <f t="shared" si="29"/>
        <v>OK</v>
      </c>
      <c r="I565" s="157">
        <f>Master!B565</f>
        <v>0</v>
      </c>
    </row>
    <row r="566" spans="1:9">
      <c r="A566" s="157">
        <f>Master!AO571</f>
        <v>0</v>
      </c>
      <c r="B566" s="157">
        <f>Master!AN571</f>
        <v>0</v>
      </c>
      <c r="C566" s="157">
        <f>Master!L567</f>
        <v>0</v>
      </c>
      <c r="D566" s="157" t="str">
        <f t="shared" si="28"/>
        <v>OK</v>
      </c>
      <c r="E566" s="157" t="str">
        <f t="shared" si="29"/>
        <v>OK</v>
      </c>
      <c r="I566" s="157">
        <f>Master!B566</f>
        <v>0</v>
      </c>
    </row>
    <row r="567" spans="1:9">
      <c r="A567" s="157">
        <f>Master!AO572</f>
        <v>0</v>
      </c>
      <c r="B567" s="157">
        <f>Master!AN572</f>
        <v>0</v>
      </c>
      <c r="C567" s="157">
        <f>Master!L568</f>
        <v>0</v>
      </c>
      <c r="D567" s="157" t="str">
        <f t="shared" si="28"/>
        <v>OK</v>
      </c>
      <c r="E567" s="157" t="str">
        <f t="shared" si="29"/>
        <v>OK</v>
      </c>
      <c r="I567" s="157">
        <f>Master!B567</f>
        <v>0</v>
      </c>
    </row>
    <row r="568" spans="1:9">
      <c r="A568" s="157">
        <f>Master!AO573</f>
        <v>0</v>
      </c>
      <c r="B568" s="157">
        <f>Master!AN573</f>
        <v>0</v>
      </c>
      <c r="C568" s="157">
        <f>Master!L569</f>
        <v>0</v>
      </c>
      <c r="D568" s="157" t="str">
        <f t="shared" si="28"/>
        <v>OK</v>
      </c>
      <c r="E568" s="157" t="str">
        <f t="shared" si="29"/>
        <v>OK</v>
      </c>
      <c r="I568" s="157">
        <f>Master!B568</f>
        <v>0</v>
      </c>
    </row>
    <row r="569" spans="1:9">
      <c r="A569" s="157">
        <f>Master!AO574</f>
        <v>0</v>
      </c>
      <c r="B569" s="157">
        <f>Master!AN574</f>
        <v>0</v>
      </c>
      <c r="C569" s="157">
        <f>Master!L570</f>
        <v>0</v>
      </c>
      <c r="D569" s="157" t="str">
        <f t="shared" si="28"/>
        <v>OK</v>
      </c>
      <c r="E569" s="157" t="str">
        <f t="shared" si="29"/>
        <v>OK</v>
      </c>
      <c r="I569" s="157">
        <f>Master!B569</f>
        <v>0</v>
      </c>
    </row>
    <row r="570" spans="1:9">
      <c r="A570" s="157">
        <f>Master!AO575</f>
        <v>0</v>
      </c>
      <c r="B570" s="157">
        <f>Master!AN575</f>
        <v>0</v>
      </c>
      <c r="C570" s="157">
        <f>Master!L571</f>
        <v>0</v>
      </c>
      <c r="D570" s="157" t="str">
        <f t="shared" si="28"/>
        <v>OK</v>
      </c>
      <c r="E570" s="157" t="str">
        <f t="shared" si="29"/>
        <v>OK</v>
      </c>
      <c r="I570" s="157">
        <f>Master!B570</f>
        <v>0</v>
      </c>
    </row>
    <row r="571" spans="1:9">
      <c r="A571" s="157">
        <f>Master!AO576</f>
        <v>0</v>
      </c>
      <c r="B571" s="157">
        <f>Master!AN576</f>
        <v>0</v>
      </c>
      <c r="C571" s="157">
        <f>Master!L572</f>
        <v>0</v>
      </c>
      <c r="D571" s="157" t="str">
        <f t="shared" si="28"/>
        <v>OK</v>
      </c>
      <c r="E571" s="157" t="str">
        <f t="shared" si="29"/>
        <v>OK</v>
      </c>
      <c r="I571" s="157">
        <f>Master!B571</f>
        <v>0</v>
      </c>
    </row>
    <row r="572" spans="1:9">
      <c r="A572" s="157">
        <f>Master!AO577</f>
        <v>0</v>
      </c>
      <c r="B572" s="157">
        <f>Master!AN577</f>
        <v>0</v>
      </c>
      <c r="C572" s="157">
        <f>Master!L573</f>
        <v>0</v>
      </c>
      <c r="D572" s="157" t="str">
        <f t="shared" si="28"/>
        <v>OK</v>
      </c>
      <c r="E572" s="157" t="str">
        <f t="shared" si="29"/>
        <v>OK</v>
      </c>
      <c r="I572" s="157">
        <f>Master!B572</f>
        <v>0</v>
      </c>
    </row>
    <row r="573" spans="1:9">
      <c r="A573" s="157">
        <f>Master!AO578</f>
        <v>0</v>
      </c>
      <c r="B573" s="157">
        <f>Master!AN578</f>
        <v>0</v>
      </c>
      <c r="C573" s="157">
        <f>Master!L574</f>
        <v>0</v>
      </c>
      <c r="D573" s="157" t="str">
        <f t="shared" si="28"/>
        <v>OK</v>
      </c>
      <c r="E573" s="157" t="str">
        <f t="shared" si="29"/>
        <v>OK</v>
      </c>
      <c r="I573" s="157">
        <f>Master!B573</f>
        <v>0</v>
      </c>
    </row>
    <row r="574" spans="1:9">
      <c r="A574" s="157">
        <f>Master!AO579</f>
        <v>0</v>
      </c>
      <c r="B574" s="157">
        <f>Master!AN579</f>
        <v>0</v>
      </c>
      <c r="C574" s="157">
        <f>Master!L575</f>
        <v>0</v>
      </c>
      <c r="D574" s="157" t="str">
        <f t="shared" si="28"/>
        <v>OK</v>
      </c>
      <c r="E574" s="157" t="str">
        <f t="shared" si="29"/>
        <v>OK</v>
      </c>
      <c r="I574" s="157">
        <f>Master!B574</f>
        <v>0</v>
      </c>
    </row>
    <row r="575" spans="1:9">
      <c r="A575" s="157">
        <f>Master!AO580</f>
        <v>0</v>
      </c>
      <c r="B575" s="157">
        <f>Master!AN580</f>
        <v>0</v>
      </c>
      <c r="C575" s="157">
        <f>Master!L576</f>
        <v>0</v>
      </c>
      <c r="D575" s="157" t="str">
        <f t="shared" si="28"/>
        <v>OK</v>
      </c>
      <c r="E575" s="157" t="str">
        <f t="shared" si="29"/>
        <v>OK</v>
      </c>
      <c r="I575" s="157">
        <f>Master!B575</f>
        <v>0</v>
      </c>
    </row>
    <row r="576" spans="1:9">
      <c r="A576" s="157">
        <f>Master!AO581</f>
        <v>0</v>
      </c>
      <c r="B576" s="157">
        <f>Master!AN581</f>
        <v>0</v>
      </c>
      <c r="C576" s="157">
        <f>Master!L577</f>
        <v>0</v>
      </c>
      <c r="D576" s="157" t="str">
        <f t="shared" si="28"/>
        <v>OK</v>
      </c>
      <c r="E576" s="157" t="str">
        <f t="shared" si="29"/>
        <v>OK</v>
      </c>
      <c r="I576" s="157">
        <f>Master!B576</f>
        <v>0</v>
      </c>
    </row>
    <row r="577" spans="1:9">
      <c r="A577" s="157">
        <f>Master!AO582</f>
        <v>0</v>
      </c>
      <c r="B577" s="157">
        <f>Master!AN582</f>
        <v>0</v>
      </c>
      <c r="C577" s="157">
        <f>Master!L578</f>
        <v>0</v>
      </c>
      <c r="D577" s="157" t="str">
        <f t="shared" si="28"/>
        <v>OK</v>
      </c>
      <c r="E577" s="157" t="str">
        <f t="shared" si="29"/>
        <v>OK</v>
      </c>
      <c r="I577" s="157">
        <f>Master!B577</f>
        <v>0</v>
      </c>
    </row>
    <row r="578" spans="1:9">
      <c r="A578" s="157">
        <f>Master!AO583</f>
        <v>0</v>
      </c>
      <c r="B578" s="157">
        <f>Master!AN583</f>
        <v>0</v>
      </c>
      <c r="C578" s="157">
        <f>Master!L579</f>
        <v>0</v>
      </c>
      <c r="D578" s="157" t="str">
        <f t="shared" si="28"/>
        <v>OK</v>
      </c>
      <c r="E578" s="157" t="str">
        <f t="shared" si="29"/>
        <v>OK</v>
      </c>
      <c r="I578" s="157">
        <f>Master!B578</f>
        <v>0</v>
      </c>
    </row>
    <row r="579" spans="1:9">
      <c r="A579" s="157">
        <f>Master!AO584</f>
        <v>0</v>
      </c>
      <c r="B579" s="157">
        <f>Master!AN584</f>
        <v>0</v>
      </c>
      <c r="C579" s="157">
        <f>Master!L580</f>
        <v>0</v>
      </c>
      <c r="D579" s="157" t="str">
        <f t="shared" ref="D579:D600" si="30">IF(COUNTIF(B:B,C579),"OK","Missing")</f>
        <v>OK</v>
      </c>
      <c r="E579" s="157" t="str">
        <f t="shared" ref="E579:E600" si="31">IF(D579="Missing",C579,"OK")</f>
        <v>OK</v>
      </c>
      <c r="I579" s="157">
        <f>Master!B579</f>
        <v>0</v>
      </c>
    </row>
    <row r="580" spans="1:9">
      <c r="A580" s="157">
        <f>Master!AO585</f>
        <v>0</v>
      </c>
      <c r="B580" s="157">
        <f>Master!AN585</f>
        <v>0</v>
      </c>
      <c r="C580" s="157">
        <f>Master!L581</f>
        <v>0</v>
      </c>
      <c r="D580" s="157" t="str">
        <f t="shared" si="30"/>
        <v>OK</v>
      </c>
      <c r="E580" s="157" t="str">
        <f t="shared" si="31"/>
        <v>OK</v>
      </c>
      <c r="I580" s="157">
        <f>Master!B580</f>
        <v>0</v>
      </c>
    </row>
    <row r="581" spans="1:9">
      <c r="A581" s="157">
        <f>Master!AO586</f>
        <v>0</v>
      </c>
      <c r="B581" s="157">
        <f>Master!AN586</f>
        <v>0</v>
      </c>
      <c r="C581" s="157">
        <f>Master!L582</f>
        <v>0</v>
      </c>
      <c r="D581" s="157" t="str">
        <f t="shared" si="30"/>
        <v>OK</v>
      </c>
      <c r="E581" s="157" t="str">
        <f t="shared" si="31"/>
        <v>OK</v>
      </c>
      <c r="I581" s="157">
        <f>Master!B581</f>
        <v>0</v>
      </c>
    </row>
    <row r="582" spans="1:9">
      <c r="A582" s="157">
        <f>Master!AO587</f>
        <v>0</v>
      </c>
      <c r="B582" s="157">
        <f>Master!AN587</f>
        <v>0</v>
      </c>
      <c r="C582" s="157">
        <f>Master!L583</f>
        <v>0</v>
      </c>
      <c r="D582" s="157" t="str">
        <f t="shared" si="30"/>
        <v>OK</v>
      </c>
      <c r="E582" s="157" t="str">
        <f t="shared" si="31"/>
        <v>OK</v>
      </c>
      <c r="I582" s="157">
        <f>Master!B582</f>
        <v>0</v>
      </c>
    </row>
    <row r="583" spans="1:9">
      <c r="A583" s="157">
        <f>Master!AO588</f>
        <v>0</v>
      </c>
      <c r="B583" s="157">
        <f>Master!AN588</f>
        <v>0</v>
      </c>
      <c r="C583" s="157">
        <f>Master!L584</f>
        <v>0</v>
      </c>
      <c r="D583" s="157" t="str">
        <f t="shared" si="30"/>
        <v>OK</v>
      </c>
      <c r="E583" s="157" t="str">
        <f t="shared" si="31"/>
        <v>OK</v>
      </c>
      <c r="I583" s="157">
        <f>Master!B583</f>
        <v>0</v>
      </c>
    </row>
    <row r="584" spans="1:9">
      <c r="A584" s="157">
        <f>Master!AO589</f>
        <v>0</v>
      </c>
      <c r="B584" s="157">
        <f>Master!AN589</f>
        <v>0</v>
      </c>
      <c r="C584" s="157">
        <f>Master!L585</f>
        <v>0</v>
      </c>
      <c r="D584" s="157" t="str">
        <f t="shared" si="30"/>
        <v>OK</v>
      </c>
      <c r="E584" s="157" t="str">
        <f t="shared" si="31"/>
        <v>OK</v>
      </c>
      <c r="I584" s="157">
        <f>Master!B584</f>
        <v>0</v>
      </c>
    </row>
    <row r="585" spans="1:9">
      <c r="A585" s="157">
        <f>Master!AO590</f>
        <v>0</v>
      </c>
      <c r="B585" s="157">
        <f>Master!AN590</f>
        <v>0</v>
      </c>
      <c r="C585" s="157">
        <f>Master!L586</f>
        <v>0</v>
      </c>
      <c r="D585" s="157" t="str">
        <f t="shared" si="30"/>
        <v>OK</v>
      </c>
      <c r="E585" s="157" t="str">
        <f t="shared" si="31"/>
        <v>OK</v>
      </c>
      <c r="I585" s="157">
        <f>Master!B585</f>
        <v>0</v>
      </c>
    </row>
    <row r="586" spans="1:9">
      <c r="A586" s="157">
        <f>Master!AO591</f>
        <v>0</v>
      </c>
      <c r="B586" s="157">
        <f>Master!AN591</f>
        <v>0</v>
      </c>
      <c r="C586" s="157">
        <f>Master!L587</f>
        <v>0</v>
      </c>
      <c r="D586" s="157" t="str">
        <f t="shared" si="30"/>
        <v>OK</v>
      </c>
      <c r="E586" s="157" t="str">
        <f t="shared" si="31"/>
        <v>OK</v>
      </c>
      <c r="I586" s="157">
        <f>Master!B586</f>
        <v>0</v>
      </c>
    </row>
    <row r="587" spans="1:9">
      <c r="A587" s="157">
        <f>Master!AO592</f>
        <v>0</v>
      </c>
      <c r="B587" s="157">
        <f>Master!AN592</f>
        <v>0</v>
      </c>
      <c r="C587" s="157">
        <f>Master!L588</f>
        <v>0</v>
      </c>
      <c r="D587" s="157" t="str">
        <f t="shared" si="30"/>
        <v>OK</v>
      </c>
      <c r="E587" s="157" t="str">
        <f t="shared" si="31"/>
        <v>OK</v>
      </c>
      <c r="I587" s="157">
        <f>Master!B587</f>
        <v>0</v>
      </c>
    </row>
    <row r="588" spans="1:9">
      <c r="A588" s="157">
        <f>Master!AO593</f>
        <v>0</v>
      </c>
      <c r="B588" s="157">
        <f>Master!AN593</f>
        <v>0</v>
      </c>
      <c r="C588" s="157">
        <f>Master!L589</f>
        <v>0</v>
      </c>
      <c r="D588" s="157" t="str">
        <f t="shared" si="30"/>
        <v>OK</v>
      </c>
      <c r="E588" s="157" t="str">
        <f t="shared" si="31"/>
        <v>OK</v>
      </c>
      <c r="I588" s="157">
        <f>Master!B588</f>
        <v>0</v>
      </c>
    </row>
    <row r="589" spans="1:9">
      <c r="A589" s="157">
        <f>Master!AO594</f>
        <v>0</v>
      </c>
      <c r="B589" s="157">
        <f>Master!AN594</f>
        <v>0</v>
      </c>
      <c r="C589" s="157">
        <f>Master!L590</f>
        <v>0</v>
      </c>
      <c r="D589" s="157" t="str">
        <f t="shared" si="30"/>
        <v>OK</v>
      </c>
      <c r="E589" s="157" t="str">
        <f t="shared" si="31"/>
        <v>OK</v>
      </c>
      <c r="I589" s="157">
        <f>Master!B589</f>
        <v>0</v>
      </c>
    </row>
    <row r="590" spans="1:9">
      <c r="A590" s="157">
        <f>Master!AO595</f>
        <v>0</v>
      </c>
      <c r="B590" s="157">
        <f>Master!AN595</f>
        <v>0</v>
      </c>
      <c r="C590" s="157">
        <f>Master!L591</f>
        <v>0</v>
      </c>
      <c r="D590" s="157" t="str">
        <f t="shared" si="30"/>
        <v>OK</v>
      </c>
      <c r="E590" s="157" t="str">
        <f t="shared" si="31"/>
        <v>OK</v>
      </c>
      <c r="I590" s="157">
        <f>Master!B590</f>
        <v>0</v>
      </c>
    </row>
    <row r="591" spans="1:9">
      <c r="A591" s="157">
        <f>Master!AO596</f>
        <v>0</v>
      </c>
      <c r="B591" s="157">
        <f>Master!AN596</f>
        <v>0</v>
      </c>
      <c r="C591" s="157">
        <f>Master!L592</f>
        <v>0</v>
      </c>
      <c r="D591" s="157" t="str">
        <f t="shared" si="30"/>
        <v>OK</v>
      </c>
      <c r="E591" s="157" t="str">
        <f t="shared" si="31"/>
        <v>OK</v>
      </c>
      <c r="I591" s="157">
        <f>Master!B591</f>
        <v>0</v>
      </c>
    </row>
    <row r="592" spans="1:9">
      <c r="A592" s="157">
        <f>Master!AO597</f>
        <v>0</v>
      </c>
      <c r="B592" s="157">
        <f>Master!AN597</f>
        <v>0</v>
      </c>
      <c r="C592" s="157">
        <f>Master!L593</f>
        <v>0</v>
      </c>
      <c r="D592" s="157" t="str">
        <f t="shared" si="30"/>
        <v>OK</v>
      </c>
      <c r="E592" s="157" t="str">
        <f t="shared" si="31"/>
        <v>OK</v>
      </c>
      <c r="I592" s="157">
        <f>Master!B592</f>
        <v>0</v>
      </c>
    </row>
    <row r="593" spans="1:9">
      <c r="A593" s="157">
        <f>Master!AO598</f>
        <v>0</v>
      </c>
      <c r="B593" s="157">
        <f>Master!AN598</f>
        <v>0</v>
      </c>
      <c r="C593" s="157">
        <f>Master!L594</f>
        <v>0</v>
      </c>
      <c r="D593" s="157" t="str">
        <f t="shared" si="30"/>
        <v>OK</v>
      </c>
      <c r="E593" s="157" t="str">
        <f t="shared" si="31"/>
        <v>OK</v>
      </c>
      <c r="I593" s="157">
        <f>Master!B593</f>
        <v>0</v>
      </c>
    </row>
    <row r="594" spans="1:9">
      <c r="A594" s="157">
        <f>Master!AO599</f>
        <v>0</v>
      </c>
      <c r="B594" s="157">
        <f>Master!AN599</f>
        <v>0</v>
      </c>
      <c r="C594" s="157">
        <f>Master!L595</f>
        <v>0</v>
      </c>
      <c r="D594" s="157" t="str">
        <f t="shared" si="30"/>
        <v>OK</v>
      </c>
      <c r="E594" s="157" t="str">
        <f t="shared" si="31"/>
        <v>OK</v>
      </c>
      <c r="I594" s="157">
        <f>Master!B594</f>
        <v>0</v>
      </c>
    </row>
    <row r="595" spans="1:9">
      <c r="A595" s="157">
        <f>Master!AO600</f>
        <v>0</v>
      </c>
      <c r="B595" s="157">
        <f>Master!AN600</f>
        <v>0</v>
      </c>
      <c r="C595" s="157">
        <f>Master!L596</f>
        <v>0</v>
      </c>
      <c r="D595" s="157" t="str">
        <f t="shared" si="30"/>
        <v>OK</v>
      </c>
      <c r="E595" s="157" t="str">
        <f t="shared" si="31"/>
        <v>OK</v>
      </c>
      <c r="I595" s="157">
        <f>Master!B595</f>
        <v>0</v>
      </c>
    </row>
    <row r="596" spans="1:9">
      <c r="A596" s="157">
        <f>Master!AO601</f>
        <v>0</v>
      </c>
      <c r="B596" s="157">
        <f>Master!AN601</f>
        <v>0</v>
      </c>
      <c r="C596" s="157">
        <f>Master!L597</f>
        <v>0</v>
      </c>
      <c r="D596" s="157" t="str">
        <f t="shared" si="30"/>
        <v>OK</v>
      </c>
      <c r="E596" s="157" t="str">
        <f t="shared" si="31"/>
        <v>OK</v>
      </c>
      <c r="I596" s="157">
        <f>Master!B596</f>
        <v>0</v>
      </c>
    </row>
    <row r="597" spans="1:9">
      <c r="A597" s="157">
        <f>Master!AO602</f>
        <v>0</v>
      </c>
      <c r="B597" s="157">
        <f>Master!AN602</f>
        <v>0</v>
      </c>
      <c r="C597" s="157">
        <f>Master!L598</f>
        <v>0</v>
      </c>
      <c r="D597" s="157" t="str">
        <f t="shared" si="30"/>
        <v>OK</v>
      </c>
      <c r="E597" s="157" t="str">
        <f t="shared" si="31"/>
        <v>OK</v>
      </c>
      <c r="I597" s="157">
        <f>Master!B597</f>
        <v>0</v>
      </c>
    </row>
    <row r="598" spans="1:9">
      <c r="A598" s="157">
        <f>Master!AO603</f>
        <v>0</v>
      </c>
      <c r="B598" s="157">
        <f>Master!AN603</f>
        <v>0</v>
      </c>
      <c r="C598" s="157">
        <f>Master!L599</f>
        <v>0</v>
      </c>
      <c r="D598" s="157" t="str">
        <f t="shared" si="30"/>
        <v>OK</v>
      </c>
      <c r="E598" s="157" t="str">
        <f t="shared" si="31"/>
        <v>OK</v>
      </c>
      <c r="I598" s="157">
        <f>Master!B598</f>
        <v>0</v>
      </c>
    </row>
    <row r="599" spans="1:9">
      <c r="A599" s="157">
        <f>Master!AO604</f>
        <v>0</v>
      </c>
      <c r="B599" s="157">
        <f>Master!AN604</f>
        <v>0</v>
      </c>
      <c r="C599" s="157">
        <f>Master!L600</f>
        <v>0</v>
      </c>
      <c r="D599" s="157" t="str">
        <f t="shared" si="30"/>
        <v>OK</v>
      </c>
      <c r="E599" s="157" t="str">
        <f t="shared" si="31"/>
        <v>OK</v>
      </c>
      <c r="I599" s="157">
        <f>Master!B599</f>
        <v>0</v>
      </c>
    </row>
    <row r="600" spans="1:9">
      <c r="A600" s="157">
        <f>Master!AO605</f>
        <v>0</v>
      </c>
      <c r="B600" s="157">
        <f>Master!AN605</f>
        <v>0</v>
      </c>
      <c r="C600" s="157">
        <f>Master!L601</f>
        <v>0</v>
      </c>
      <c r="D600" s="157" t="str">
        <f t="shared" si="30"/>
        <v>OK</v>
      </c>
      <c r="E600" s="157" t="str">
        <f t="shared" si="31"/>
        <v>OK</v>
      </c>
      <c r="I600" s="157">
        <f>Master!B600</f>
        <v>0</v>
      </c>
    </row>
    <row r="601" spans="1:9">
      <c r="C601" s="168">
        <f>Master!E601</f>
        <v>0</v>
      </c>
      <c r="I601" s="157">
        <f>Master!B601</f>
        <v>0</v>
      </c>
    </row>
    <row r="602" spans="1:9">
      <c r="C602" s="168">
        <f>Master!E602</f>
        <v>0</v>
      </c>
      <c r="I602" s="157">
        <f>Master!B602</f>
        <v>0</v>
      </c>
    </row>
    <row r="603" spans="1:9">
      <c r="C603" s="168">
        <f>Master!E603</f>
        <v>0</v>
      </c>
      <c r="I603" s="157">
        <f>Master!B603</f>
        <v>0</v>
      </c>
    </row>
    <row r="604" spans="1:9">
      <c r="C604" s="168">
        <f>Master!E604</f>
        <v>0</v>
      </c>
      <c r="I604" s="157">
        <f>Master!B604</f>
        <v>0</v>
      </c>
    </row>
    <row r="605" spans="1:9">
      <c r="C605" s="168">
        <f>Master!E605</f>
        <v>0</v>
      </c>
      <c r="I605" s="157">
        <f>Master!B605</f>
        <v>0</v>
      </c>
    </row>
    <row r="606" spans="1:9">
      <c r="C606" s="168">
        <f>Master!E606</f>
        <v>0</v>
      </c>
      <c r="I606" s="157">
        <f>Master!B606</f>
        <v>0</v>
      </c>
    </row>
    <row r="607" spans="1:9">
      <c r="C607" s="168">
        <f>Master!E607</f>
        <v>0</v>
      </c>
      <c r="I607" s="157">
        <f>Master!B607</f>
        <v>0</v>
      </c>
    </row>
    <row r="608" spans="1:9">
      <c r="C608" s="168">
        <f>Master!E608</f>
        <v>0</v>
      </c>
      <c r="I608" s="157">
        <f>Master!B608</f>
        <v>0</v>
      </c>
    </row>
    <row r="609" spans="3:9">
      <c r="C609" s="168">
        <f>Master!E609</f>
        <v>0</v>
      </c>
      <c r="I609" s="157">
        <f>Master!B609</f>
        <v>0</v>
      </c>
    </row>
    <row r="610" spans="3:9">
      <c r="C610" s="168">
        <f>Master!E610</f>
        <v>0</v>
      </c>
      <c r="I610" s="157">
        <f>Master!B610</f>
        <v>0</v>
      </c>
    </row>
    <row r="611" spans="3:9">
      <c r="C611" s="168">
        <f>Master!E611</f>
        <v>0</v>
      </c>
      <c r="I611" s="157">
        <f>Master!B611</f>
        <v>0</v>
      </c>
    </row>
    <row r="612" spans="3:9">
      <c r="C612" s="168">
        <f>Master!E612</f>
        <v>0</v>
      </c>
      <c r="I612" s="157">
        <f>Master!B612</f>
        <v>0</v>
      </c>
    </row>
    <row r="613" spans="3:9">
      <c r="C613" s="168">
        <f>Master!E613</f>
        <v>0</v>
      </c>
      <c r="I613" s="157">
        <f>Master!B613</f>
        <v>0</v>
      </c>
    </row>
    <row r="614" spans="3:9">
      <c r="C614" s="168">
        <f>Master!E614</f>
        <v>0</v>
      </c>
      <c r="I614" s="157">
        <f>Master!B614</f>
        <v>0</v>
      </c>
    </row>
    <row r="615" spans="3:9">
      <c r="C615" s="168">
        <f>Master!E615</f>
        <v>0</v>
      </c>
      <c r="I615" s="157">
        <f>Master!B615</f>
        <v>0</v>
      </c>
    </row>
    <row r="616" spans="3:9">
      <c r="C616" s="168">
        <f>Master!E616</f>
        <v>0</v>
      </c>
      <c r="I616" s="157">
        <f>Master!B616</f>
        <v>0</v>
      </c>
    </row>
    <row r="617" spans="3:9">
      <c r="C617" s="168">
        <f>Master!E617</f>
        <v>0</v>
      </c>
      <c r="I617" s="157">
        <f>Master!B617</f>
        <v>0</v>
      </c>
    </row>
    <row r="618" spans="3:9">
      <c r="C618" s="168">
        <f>Master!E618</f>
        <v>0</v>
      </c>
      <c r="I618" s="157">
        <f>Master!B618</f>
        <v>0</v>
      </c>
    </row>
    <row r="619" spans="3:9">
      <c r="C619" s="168">
        <f>Master!E619</f>
        <v>0</v>
      </c>
      <c r="I619" s="157">
        <f>Master!B619</f>
        <v>0</v>
      </c>
    </row>
    <row r="620" spans="3:9">
      <c r="C620" s="168">
        <f>Master!E620</f>
        <v>0</v>
      </c>
      <c r="I620" s="157">
        <f>Master!B620</f>
        <v>0</v>
      </c>
    </row>
    <row r="621" spans="3:9">
      <c r="C621" s="168">
        <f>Master!E621</f>
        <v>0</v>
      </c>
      <c r="I621" s="157">
        <f>Master!B621</f>
        <v>0</v>
      </c>
    </row>
    <row r="622" spans="3:9">
      <c r="C622" s="168">
        <f>Master!E622</f>
        <v>0</v>
      </c>
      <c r="I622" s="157">
        <f>Master!B622</f>
        <v>0</v>
      </c>
    </row>
    <row r="623" spans="3:9">
      <c r="C623" s="168">
        <f>Master!E623</f>
        <v>0</v>
      </c>
      <c r="I623" s="157">
        <f>Master!B623</f>
        <v>0</v>
      </c>
    </row>
    <row r="624" spans="3:9">
      <c r="C624" s="168">
        <f>Master!E624</f>
        <v>0</v>
      </c>
      <c r="I624" s="157">
        <f>Master!B624</f>
        <v>0</v>
      </c>
    </row>
    <row r="625" spans="3:9">
      <c r="C625" s="168">
        <f>Master!E625</f>
        <v>0</v>
      </c>
      <c r="I625" s="157">
        <f>Master!B625</f>
        <v>0</v>
      </c>
    </row>
    <row r="626" spans="3:9">
      <c r="C626" s="168">
        <f>Master!E626</f>
        <v>0</v>
      </c>
      <c r="I626" s="157">
        <f>Master!B626</f>
        <v>0</v>
      </c>
    </row>
    <row r="627" spans="3:9">
      <c r="C627" s="168">
        <f>Master!E627</f>
        <v>0</v>
      </c>
      <c r="I627" s="157">
        <f>Master!B627</f>
        <v>0</v>
      </c>
    </row>
    <row r="628" spans="3:9">
      <c r="C628" s="168">
        <f>Master!E628</f>
        <v>0</v>
      </c>
      <c r="I628" s="157">
        <f>Master!B628</f>
        <v>0</v>
      </c>
    </row>
    <row r="629" spans="3:9">
      <c r="C629" s="168">
        <f>Master!E629</f>
        <v>0</v>
      </c>
      <c r="I629" s="157">
        <f>Master!B629</f>
        <v>0</v>
      </c>
    </row>
    <row r="630" spans="3:9">
      <c r="C630" s="168">
        <f>Master!E630</f>
        <v>0</v>
      </c>
      <c r="I630" s="157">
        <f>Master!B630</f>
        <v>0</v>
      </c>
    </row>
    <row r="631" spans="3:9">
      <c r="C631" s="168">
        <f>Master!E631</f>
        <v>0</v>
      </c>
      <c r="I631" s="157">
        <f>Master!B631</f>
        <v>0</v>
      </c>
    </row>
    <row r="632" spans="3:9">
      <c r="C632" s="168">
        <f>Master!E632</f>
        <v>0</v>
      </c>
      <c r="I632" s="157">
        <f>Master!B632</f>
        <v>0</v>
      </c>
    </row>
    <row r="633" spans="3:9">
      <c r="C633" s="168">
        <f>Master!E633</f>
        <v>0</v>
      </c>
      <c r="I633" s="157">
        <f>Master!B633</f>
        <v>0</v>
      </c>
    </row>
    <row r="634" spans="3:9">
      <c r="C634" s="168">
        <f>Master!E634</f>
        <v>0</v>
      </c>
      <c r="I634" s="157">
        <f>Master!B634</f>
        <v>0</v>
      </c>
    </row>
    <row r="635" spans="3:9">
      <c r="C635" s="168">
        <f>Master!E635</f>
        <v>0</v>
      </c>
      <c r="I635" s="157">
        <f>Master!B635</f>
        <v>0</v>
      </c>
    </row>
    <row r="636" spans="3:9">
      <c r="C636" s="168">
        <f>Master!E636</f>
        <v>0</v>
      </c>
      <c r="I636" s="157">
        <f>Master!B636</f>
        <v>0</v>
      </c>
    </row>
    <row r="637" spans="3:9">
      <c r="C637" s="168">
        <f>Master!E637</f>
        <v>0</v>
      </c>
      <c r="I637" s="157">
        <f>Master!B637</f>
        <v>0</v>
      </c>
    </row>
    <row r="638" spans="3:9">
      <c r="C638" s="168">
        <f>Master!E638</f>
        <v>0</v>
      </c>
      <c r="I638" s="157">
        <f>Master!B638</f>
        <v>0</v>
      </c>
    </row>
    <row r="639" spans="3:9">
      <c r="C639" s="168">
        <f>Master!E639</f>
        <v>0</v>
      </c>
      <c r="I639" s="157">
        <f>Master!B639</f>
        <v>0</v>
      </c>
    </row>
    <row r="640" spans="3:9">
      <c r="C640" s="168">
        <f>Master!E640</f>
        <v>0</v>
      </c>
      <c r="I640" s="157">
        <f>Master!B640</f>
        <v>0</v>
      </c>
    </row>
    <row r="641" spans="3:9">
      <c r="C641" s="168">
        <f>Master!E641</f>
        <v>0</v>
      </c>
      <c r="I641" s="157">
        <f>Master!B641</f>
        <v>0</v>
      </c>
    </row>
    <row r="642" spans="3:9">
      <c r="C642" s="168">
        <f>Master!E642</f>
        <v>0</v>
      </c>
      <c r="I642" s="157">
        <f>Master!B642</f>
        <v>0</v>
      </c>
    </row>
    <row r="643" spans="3:9">
      <c r="C643" s="168">
        <f>Master!E643</f>
        <v>0</v>
      </c>
      <c r="I643" s="157">
        <f>Master!B643</f>
        <v>0</v>
      </c>
    </row>
    <row r="644" spans="3:9">
      <c r="C644" s="168">
        <f>Master!E644</f>
        <v>0</v>
      </c>
      <c r="I644" s="157">
        <f>Master!B644</f>
        <v>0</v>
      </c>
    </row>
    <row r="645" spans="3:9">
      <c r="C645" s="168">
        <f>Master!E645</f>
        <v>0</v>
      </c>
      <c r="I645" s="157">
        <f>Master!B645</f>
        <v>0</v>
      </c>
    </row>
    <row r="646" spans="3:9">
      <c r="C646" s="168">
        <f>Master!E646</f>
        <v>0</v>
      </c>
      <c r="I646" s="157">
        <f>Master!B646</f>
        <v>0</v>
      </c>
    </row>
    <row r="647" spans="3:9">
      <c r="C647" s="168">
        <f>Master!E647</f>
        <v>0</v>
      </c>
      <c r="I647" s="157">
        <f>Master!B647</f>
        <v>0</v>
      </c>
    </row>
    <row r="648" spans="3:9">
      <c r="C648" s="168">
        <f>Master!E648</f>
        <v>0</v>
      </c>
      <c r="I648" s="157">
        <f>Master!B648</f>
        <v>0</v>
      </c>
    </row>
    <row r="649" spans="3:9">
      <c r="C649" s="168">
        <f>Master!E649</f>
        <v>0</v>
      </c>
      <c r="I649" s="157">
        <f>Master!B649</f>
        <v>0</v>
      </c>
    </row>
    <row r="650" spans="3:9">
      <c r="C650" s="168">
        <f>Master!E650</f>
        <v>0</v>
      </c>
      <c r="I650" s="157">
        <f>Master!B650</f>
        <v>0</v>
      </c>
    </row>
    <row r="651" spans="3:9">
      <c r="C651" s="168">
        <f>Master!E651</f>
        <v>0</v>
      </c>
      <c r="I651" s="157">
        <f>Master!B651</f>
        <v>0</v>
      </c>
    </row>
    <row r="652" spans="3:9">
      <c r="C652" s="168">
        <f>Master!E652</f>
        <v>0</v>
      </c>
      <c r="I652" s="157">
        <f>Master!B652</f>
        <v>0</v>
      </c>
    </row>
    <row r="653" spans="3:9">
      <c r="C653" s="168">
        <f>Master!E653</f>
        <v>0</v>
      </c>
      <c r="I653" s="157">
        <f>Master!B653</f>
        <v>0</v>
      </c>
    </row>
    <row r="654" spans="3:9">
      <c r="C654" s="168">
        <f>Master!E654</f>
        <v>0</v>
      </c>
    </row>
    <row r="655" spans="3:9">
      <c r="C655" s="168">
        <f>Master!E655</f>
        <v>0</v>
      </c>
    </row>
    <row r="656" spans="3:9">
      <c r="C656" s="168">
        <f>Master!E656</f>
        <v>0</v>
      </c>
    </row>
    <row r="657" spans="3:3">
      <c r="C657" s="168">
        <f>Master!E657</f>
        <v>0</v>
      </c>
    </row>
    <row r="658" spans="3:3">
      <c r="C658" s="168">
        <f>Master!E658</f>
        <v>0</v>
      </c>
    </row>
    <row r="659" spans="3:3">
      <c r="C659" s="168">
        <f>Master!E659</f>
        <v>0</v>
      </c>
    </row>
    <row r="660" spans="3:3">
      <c r="C660" s="168">
        <f>Master!E660</f>
        <v>0</v>
      </c>
    </row>
    <row r="661" spans="3:3">
      <c r="C661" s="168">
        <f>Master!E661</f>
        <v>0</v>
      </c>
    </row>
  </sheetData>
  <conditionalFormatting sqref="D2:D600">
    <cfRule type="cellIs" dxfId="4" priority="7" operator="equal">
      <formula>"Missing"</formula>
    </cfRule>
  </conditionalFormatting>
  <conditionalFormatting sqref="E2:E600">
    <cfRule type="cellIs" dxfId="3" priority="3" operator="equal">
      <formula>"OK"</formula>
    </cfRule>
    <cfRule type="cellIs" dxfId="2" priority="4" operator="notEqual">
      <formula>"OK"</formula>
    </cfRule>
  </conditionalFormatting>
  <conditionalFormatting sqref="J3:J317">
    <cfRule type="cellIs" dxfId="1" priority="2" operator="equal">
      <formula>"Missing"</formula>
    </cfRule>
  </conditionalFormatting>
  <conditionalFormatting sqref="O6">
    <cfRule type="cellIs" dxfId="0" priority="1" operator="equal">
      <formula>"Missing"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G281"/>
  <sheetViews>
    <sheetView topLeftCell="A195" workbookViewId="0">
      <selection activeCell="H212" sqref="H212"/>
    </sheetView>
  </sheetViews>
  <sheetFormatPr defaultRowHeight="15"/>
  <cols>
    <col min="2" max="2" width="9.140625" style="171"/>
    <col min="3" max="3" width="49.85546875" style="171" bestFit="1" customWidth="1"/>
    <col min="4" max="4" width="9.140625" style="171"/>
  </cols>
  <sheetData>
    <row r="1" spans="2:7" ht="15.75" thickBot="1"/>
    <row r="2" spans="2:7" ht="15.75" thickBot="1">
      <c r="B2" s="175" t="s">
        <v>273</v>
      </c>
      <c r="C2" s="176" t="s">
        <v>274</v>
      </c>
    </row>
    <row r="3" spans="2:7" ht="15.75" thickBot="1">
      <c r="B3" s="175" t="s">
        <v>275</v>
      </c>
      <c r="C3" s="176" t="s">
        <v>276</v>
      </c>
    </row>
    <row r="4" spans="2:7" ht="15.75" thickBot="1">
      <c r="B4" s="175" t="s">
        <v>277</v>
      </c>
      <c r="C4" s="176" t="s">
        <v>278</v>
      </c>
    </row>
    <row r="5" spans="2:7" ht="15.75" thickBot="1">
      <c r="B5" s="175" t="s">
        <v>132</v>
      </c>
      <c r="C5" s="176" t="s">
        <v>279</v>
      </c>
      <c r="F5" t="s">
        <v>132</v>
      </c>
      <c r="G5" t="s">
        <v>279</v>
      </c>
    </row>
    <row r="6" spans="2:7" ht="15.75" thickBot="1">
      <c r="B6" s="175" t="s">
        <v>280</v>
      </c>
      <c r="C6" s="176" t="s">
        <v>281</v>
      </c>
      <c r="F6" t="s">
        <v>141</v>
      </c>
      <c r="G6" t="s">
        <v>330</v>
      </c>
    </row>
    <row r="7" spans="2:7" ht="15.75" thickBot="1">
      <c r="B7" s="175" t="s">
        <v>282</v>
      </c>
      <c r="C7" s="176" t="s">
        <v>283</v>
      </c>
      <c r="F7" t="s">
        <v>138</v>
      </c>
      <c r="G7" t="s">
        <v>760</v>
      </c>
    </row>
    <row r="8" spans="2:7" ht="15.75" thickBot="1">
      <c r="B8" s="175" t="s">
        <v>284</v>
      </c>
      <c r="C8" s="176" t="s">
        <v>285</v>
      </c>
      <c r="G8" t="s">
        <v>761</v>
      </c>
    </row>
    <row r="9" spans="2:7" ht="15.75" thickBot="1">
      <c r="B9" s="175" t="s">
        <v>134</v>
      </c>
      <c r="C9" s="176" t="s">
        <v>286</v>
      </c>
      <c r="G9" t="s">
        <v>762</v>
      </c>
    </row>
    <row r="10" spans="2:7" ht="15.75" thickBot="1">
      <c r="B10" s="175" t="s">
        <v>287</v>
      </c>
      <c r="C10" s="176" t="s">
        <v>288</v>
      </c>
      <c r="G10" t="s">
        <v>390</v>
      </c>
    </row>
    <row r="11" spans="2:7" ht="15.75" thickBot="1">
      <c r="B11" s="175" t="s">
        <v>289</v>
      </c>
      <c r="C11" s="176" t="s">
        <v>290</v>
      </c>
      <c r="G11" t="s">
        <v>392</v>
      </c>
    </row>
    <row r="12" spans="2:7" ht="15.75" thickBot="1">
      <c r="B12" s="175" t="s">
        <v>291</v>
      </c>
      <c r="C12" s="176" t="s">
        <v>292</v>
      </c>
      <c r="G12" t="s">
        <v>580</v>
      </c>
    </row>
    <row r="13" spans="2:7" ht="15.75" thickBot="1">
      <c r="B13" s="175" t="s">
        <v>293</v>
      </c>
      <c r="C13" s="176" t="s">
        <v>294</v>
      </c>
    </row>
    <row r="14" spans="2:7" ht="15.75" thickBot="1">
      <c r="B14" s="175" t="s">
        <v>295</v>
      </c>
      <c r="C14" s="176" t="s">
        <v>296</v>
      </c>
    </row>
    <row r="15" spans="2:7" ht="15.75" thickBot="1">
      <c r="B15" s="175" t="s">
        <v>297</v>
      </c>
      <c r="C15" s="176" t="s">
        <v>298</v>
      </c>
    </row>
    <row r="16" spans="2:7" ht="15.75" thickBot="1">
      <c r="B16" s="175" t="s">
        <v>299</v>
      </c>
      <c r="C16" s="176" t="s">
        <v>300</v>
      </c>
    </row>
    <row r="17" spans="2:4" ht="15.75" thickBot="1">
      <c r="B17" s="175" t="s">
        <v>301</v>
      </c>
      <c r="C17" s="176" t="s">
        <v>302</v>
      </c>
    </row>
    <row r="18" spans="2:4" ht="15.75" thickBot="1">
      <c r="B18" s="175" t="s">
        <v>303</v>
      </c>
      <c r="C18" s="176" t="s">
        <v>304</v>
      </c>
    </row>
    <row r="19" spans="2:4" ht="15.75" thickBot="1">
      <c r="B19" s="175" t="s">
        <v>305</v>
      </c>
      <c r="C19" s="176" t="s">
        <v>306</v>
      </c>
    </row>
    <row r="20" spans="2:4" ht="15.75" thickBot="1">
      <c r="B20" s="175" t="s">
        <v>307</v>
      </c>
      <c r="C20" s="176" t="s">
        <v>308</v>
      </c>
    </row>
    <row r="21" spans="2:4" ht="15.75" thickBot="1">
      <c r="B21" s="175" t="s">
        <v>309</v>
      </c>
      <c r="C21" s="176" t="s">
        <v>310</v>
      </c>
    </row>
    <row r="22" spans="2:4" ht="15.75" thickBot="1">
      <c r="B22" s="175" t="s">
        <v>311</v>
      </c>
      <c r="C22" s="176" t="s">
        <v>312</v>
      </c>
    </row>
    <row r="23" spans="2:4" ht="15.75" thickBot="1">
      <c r="B23" s="175" t="s">
        <v>313</v>
      </c>
      <c r="C23" s="176" t="s">
        <v>314</v>
      </c>
    </row>
    <row r="24" spans="2:4" ht="15.75" thickBot="1">
      <c r="B24" s="175" t="s">
        <v>315</v>
      </c>
      <c r="C24" s="176" t="s">
        <v>316</v>
      </c>
      <c r="D24" s="171" t="s">
        <v>755</v>
      </c>
    </row>
    <row r="25" spans="2:4" ht="15.75" thickBot="1">
      <c r="B25" s="175" t="s">
        <v>317</v>
      </c>
      <c r="C25" s="176" t="s">
        <v>318</v>
      </c>
    </row>
    <row r="26" spans="2:4" ht="15.75" thickBot="1">
      <c r="B26" s="175" t="s">
        <v>319</v>
      </c>
      <c r="C26" s="176" t="s">
        <v>320</v>
      </c>
    </row>
    <row r="27" spans="2:4" ht="15.75" thickBot="1">
      <c r="B27" s="175" t="s">
        <v>321</v>
      </c>
      <c r="C27" s="176" t="s">
        <v>322</v>
      </c>
    </row>
    <row r="28" spans="2:4" ht="15.75" thickBot="1">
      <c r="B28" s="175" t="s">
        <v>138</v>
      </c>
      <c r="C28" s="176"/>
    </row>
    <row r="29" spans="2:4" ht="15.75" thickBot="1">
      <c r="B29" s="175" t="s">
        <v>323</v>
      </c>
      <c r="C29" s="176" t="s">
        <v>324</v>
      </c>
    </row>
    <row r="30" spans="2:4" ht="15.75" thickBot="1">
      <c r="B30" s="175" t="s">
        <v>136</v>
      </c>
      <c r="C30" s="176" t="s">
        <v>325</v>
      </c>
    </row>
    <row r="31" spans="2:4" ht="15.75" thickBot="1">
      <c r="B31" s="175" t="s">
        <v>326</v>
      </c>
      <c r="C31" s="176" t="s">
        <v>327</v>
      </c>
    </row>
    <row r="32" spans="2:4" ht="15.75" thickBot="1">
      <c r="B32" s="175" t="s">
        <v>328</v>
      </c>
      <c r="C32" s="176" t="s">
        <v>329</v>
      </c>
    </row>
    <row r="33" spans="2:5" ht="15.75" thickBot="1">
      <c r="B33" s="175" t="s">
        <v>141</v>
      </c>
      <c r="C33" s="176" t="s">
        <v>330</v>
      </c>
    </row>
    <row r="34" spans="2:5" ht="15.75" thickBot="1">
      <c r="B34" s="175" t="s">
        <v>266</v>
      </c>
      <c r="C34" s="176" t="s">
        <v>331</v>
      </c>
      <c r="E34" t="s">
        <v>754</v>
      </c>
    </row>
    <row r="35" spans="2:5" ht="15.75" thickBot="1">
      <c r="B35" s="175" t="s">
        <v>332</v>
      </c>
      <c r="C35" s="176" t="s">
        <v>333</v>
      </c>
    </row>
    <row r="36" spans="2:5" ht="15.75" thickBot="1">
      <c r="B36" s="175" t="s">
        <v>334</v>
      </c>
      <c r="C36" s="176" t="s">
        <v>335</v>
      </c>
    </row>
    <row r="37" spans="2:5" ht="15.75" thickBot="1">
      <c r="B37" s="175" t="s">
        <v>143</v>
      </c>
      <c r="C37" s="176" t="s">
        <v>336</v>
      </c>
    </row>
    <row r="38" spans="2:5" ht="15.75" thickBot="1">
      <c r="B38" s="175" t="s">
        <v>337</v>
      </c>
      <c r="C38" s="176" t="s">
        <v>338</v>
      </c>
    </row>
    <row r="39" spans="2:5" ht="15.75" thickBot="1">
      <c r="B39" s="175" t="s">
        <v>339</v>
      </c>
      <c r="C39" s="176" t="s">
        <v>340</v>
      </c>
    </row>
    <row r="40" spans="2:5" ht="15.75" thickBot="1">
      <c r="B40" s="175" t="s">
        <v>341</v>
      </c>
      <c r="C40" s="176" t="s">
        <v>342</v>
      </c>
    </row>
    <row r="41" spans="2:5" ht="15.75" thickBot="1">
      <c r="B41" s="175" t="s">
        <v>216</v>
      </c>
      <c r="C41" s="176" t="s">
        <v>343</v>
      </c>
    </row>
    <row r="42" spans="2:5" ht="15.75" thickBot="1">
      <c r="B42" s="175" t="s">
        <v>151</v>
      </c>
      <c r="C42" s="176" t="s">
        <v>344</v>
      </c>
    </row>
    <row r="43" spans="2:5" ht="15.75" thickBot="1">
      <c r="B43" s="175" t="s">
        <v>341</v>
      </c>
      <c r="C43" s="176" t="s">
        <v>345</v>
      </c>
    </row>
    <row r="44" spans="2:5" ht="15.75" thickBot="1">
      <c r="B44" s="175" t="s">
        <v>146</v>
      </c>
      <c r="C44" s="176" t="s">
        <v>346</v>
      </c>
    </row>
    <row r="45" spans="2:5" ht="15.75" thickBot="1">
      <c r="B45" s="175" t="s">
        <v>347</v>
      </c>
      <c r="C45" s="176" t="s">
        <v>348</v>
      </c>
    </row>
    <row r="46" spans="2:5" ht="15.75" thickBot="1">
      <c r="B46" s="175" t="s">
        <v>349</v>
      </c>
      <c r="C46" s="176" t="s">
        <v>350</v>
      </c>
    </row>
    <row r="47" spans="2:5" ht="15.75" thickBot="1">
      <c r="B47" s="175" t="s">
        <v>351</v>
      </c>
      <c r="C47" s="176" t="s">
        <v>352</v>
      </c>
    </row>
    <row r="48" spans="2:5" ht="15.75" thickBot="1">
      <c r="B48" s="175" t="s">
        <v>263</v>
      </c>
      <c r="C48" s="176" t="s">
        <v>353</v>
      </c>
    </row>
    <row r="49" spans="2:3" ht="15.75" thickBot="1">
      <c r="B49" s="175" t="s">
        <v>354</v>
      </c>
      <c r="C49" s="176" t="s">
        <v>355</v>
      </c>
    </row>
    <row r="50" spans="2:3" ht="15.75" thickBot="1">
      <c r="B50" s="175" t="s">
        <v>149</v>
      </c>
      <c r="C50" s="176" t="s">
        <v>356</v>
      </c>
    </row>
    <row r="51" spans="2:3" ht="15.75" thickBot="1">
      <c r="B51" s="175" t="s">
        <v>357</v>
      </c>
      <c r="C51" s="176" t="s">
        <v>358</v>
      </c>
    </row>
    <row r="52" spans="2:3" ht="15.75" thickBot="1">
      <c r="B52" s="175" t="s">
        <v>359</v>
      </c>
      <c r="C52" s="176" t="s">
        <v>360</v>
      </c>
    </row>
    <row r="53" spans="2:3" ht="15.75" thickBot="1">
      <c r="B53" s="175" t="s">
        <v>361</v>
      </c>
      <c r="C53" s="176" t="s">
        <v>362</v>
      </c>
    </row>
    <row r="54" spans="2:3" ht="15.75" thickBot="1">
      <c r="B54" s="175" t="s">
        <v>144</v>
      </c>
      <c r="C54" s="176" t="s">
        <v>363</v>
      </c>
    </row>
    <row r="55" spans="2:3" ht="15.75" thickBot="1">
      <c r="B55" s="175" t="s">
        <v>153</v>
      </c>
      <c r="C55" s="176" t="s">
        <v>364</v>
      </c>
    </row>
    <row r="56" spans="2:3" ht="15.75" thickBot="1">
      <c r="B56" s="175" t="s">
        <v>365</v>
      </c>
      <c r="C56" s="176" t="s">
        <v>366</v>
      </c>
    </row>
    <row r="57" spans="2:3" ht="15.75" thickBot="1">
      <c r="B57" s="175" t="s">
        <v>367</v>
      </c>
      <c r="C57" s="176" t="s">
        <v>368</v>
      </c>
    </row>
    <row r="58" spans="2:3" ht="15.75" thickBot="1">
      <c r="B58" s="175" t="s">
        <v>369</v>
      </c>
      <c r="C58" s="176" t="s">
        <v>370</v>
      </c>
    </row>
    <row r="59" spans="2:3" ht="15.75" thickBot="1">
      <c r="B59" s="175" t="s">
        <v>371</v>
      </c>
      <c r="C59" s="176" t="s">
        <v>372</v>
      </c>
    </row>
    <row r="60" spans="2:3" ht="15.75" thickBot="1">
      <c r="B60" s="175" t="s">
        <v>130</v>
      </c>
      <c r="C60" s="176" t="s">
        <v>373</v>
      </c>
    </row>
    <row r="61" spans="2:3" ht="15.75" thickBot="1">
      <c r="B61" s="175" t="s">
        <v>374</v>
      </c>
      <c r="C61" s="176" t="s">
        <v>375</v>
      </c>
    </row>
    <row r="62" spans="2:3" ht="15.75" thickBot="1">
      <c r="B62" s="175" t="s">
        <v>376</v>
      </c>
      <c r="C62" s="176" t="s">
        <v>377</v>
      </c>
    </row>
    <row r="63" spans="2:3" ht="15.75" thickBot="1">
      <c r="B63" s="175" t="s">
        <v>378</v>
      </c>
      <c r="C63" s="176" t="s">
        <v>379</v>
      </c>
    </row>
    <row r="64" spans="2:3" ht="15.75" thickBot="1">
      <c r="B64" s="175" t="s">
        <v>158</v>
      </c>
      <c r="C64" s="176" t="s">
        <v>380</v>
      </c>
    </row>
    <row r="65" spans="2:3" ht="15.75" thickBot="1">
      <c r="B65" s="175" t="s">
        <v>381</v>
      </c>
      <c r="C65" s="176" t="s">
        <v>382</v>
      </c>
    </row>
    <row r="66" spans="2:3" ht="15.75" thickBot="1">
      <c r="B66" s="175" t="s">
        <v>160</v>
      </c>
      <c r="C66" s="176" t="s">
        <v>383</v>
      </c>
    </row>
    <row r="67" spans="2:3" ht="15.75" thickBot="1">
      <c r="B67" s="175" t="s">
        <v>384</v>
      </c>
      <c r="C67" s="176" t="s">
        <v>385</v>
      </c>
    </row>
    <row r="68" spans="2:3" ht="15.75" thickBot="1">
      <c r="B68" s="175" t="s">
        <v>386</v>
      </c>
      <c r="C68" s="176" t="s">
        <v>387</v>
      </c>
    </row>
    <row r="69" spans="2:3" ht="15.75" thickBot="1">
      <c r="B69" s="175" t="s">
        <v>388</v>
      </c>
      <c r="C69" s="176" t="s">
        <v>389</v>
      </c>
    </row>
    <row r="70" spans="2:3" ht="15.75" thickBot="1">
      <c r="B70" s="175" t="s">
        <v>163</v>
      </c>
      <c r="C70" s="176" t="s">
        <v>390</v>
      </c>
    </row>
    <row r="71" spans="2:3" ht="15.75" thickBot="1">
      <c r="B71" s="175" t="s">
        <v>256</v>
      </c>
      <c r="C71" s="176" t="s">
        <v>391</v>
      </c>
    </row>
    <row r="72" spans="2:3" ht="15.75" thickBot="1">
      <c r="B72" s="175" t="s">
        <v>154</v>
      </c>
      <c r="C72" s="176" t="s">
        <v>392</v>
      </c>
    </row>
    <row r="73" spans="2:3" ht="15.75" thickBot="1">
      <c r="B73" s="175" t="s">
        <v>393</v>
      </c>
      <c r="C73" s="176" t="s">
        <v>394</v>
      </c>
    </row>
    <row r="74" spans="2:3" ht="15.75" thickBot="1">
      <c r="B74" s="175" t="s">
        <v>395</v>
      </c>
      <c r="C74" s="176" t="s">
        <v>396</v>
      </c>
    </row>
    <row r="75" spans="2:3" ht="15.75" thickBot="1">
      <c r="B75" s="175" t="s">
        <v>397</v>
      </c>
      <c r="C75" s="176" t="s">
        <v>398</v>
      </c>
    </row>
    <row r="76" spans="2:3" ht="15.75" thickBot="1">
      <c r="B76" s="175" t="s">
        <v>399</v>
      </c>
      <c r="C76" s="176" t="s">
        <v>400</v>
      </c>
    </row>
    <row r="77" spans="2:3" ht="15.75" thickBot="1">
      <c r="B77" s="175" t="s">
        <v>401</v>
      </c>
      <c r="C77" s="176" t="s">
        <v>402</v>
      </c>
    </row>
    <row r="78" spans="2:3" ht="15.75" thickBot="1">
      <c r="B78" s="175" t="s">
        <v>403</v>
      </c>
      <c r="C78" s="176" t="s">
        <v>404</v>
      </c>
    </row>
    <row r="79" spans="2:3" ht="15.75" thickBot="1">
      <c r="B79" s="175" t="s">
        <v>405</v>
      </c>
      <c r="C79" s="176" t="s">
        <v>406</v>
      </c>
    </row>
    <row r="80" spans="2:3" ht="15.75" thickBot="1">
      <c r="B80" s="175" t="s">
        <v>407</v>
      </c>
      <c r="C80" s="176" t="s">
        <v>408</v>
      </c>
    </row>
    <row r="81" spans="2:3" ht="15.75" thickBot="1">
      <c r="B81" s="175" t="s">
        <v>166</v>
      </c>
      <c r="C81" s="176" t="s">
        <v>409</v>
      </c>
    </row>
    <row r="82" spans="2:3" ht="15.75" thickBot="1">
      <c r="B82" s="175" t="s">
        <v>410</v>
      </c>
      <c r="C82" s="176" t="s">
        <v>411</v>
      </c>
    </row>
    <row r="83" spans="2:3" ht="15.75" thickBot="1">
      <c r="B83" s="175" t="s">
        <v>412</v>
      </c>
      <c r="C83" s="176" t="s">
        <v>413</v>
      </c>
    </row>
    <row r="84" spans="2:3" ht="15.75" thickBot="1">
      <c r="B84" s="175" t="s">
        <v>414</v>
      </c>
      <c r="C84" s="176" t="s">
        <v>415</v>
      </c>
    </row>
    <row r="85" spans="2:3" ht="15.75" thickBot="1">
      <c r="B85" s="175" t="s">
        <v>416</v>
      </c>
      <c r="C85" s="176" t="s">
        <v>417</v>
      </c>
    </row>
    <row r="86" spans="2:3" ht="15.75" thickBot="1">
      <c r="B86" s="175" t="s">
        <v>418</v>
      </c>
      <c r="C86" s="176" t="s">
        <v>419</v>
      </c>
    </row>
    <row r="87" spans="2:3" ht="15.75" thickBot="1">
      <c r="B87" s="175" t="s">
        <v>420</v>
      </c>
      <c r="C87" s="176" t="s">
        <v>421</v>
      </c>
    </row>
    <row r="88" spans="2:3" ht="15.75" thickBot="1">
      <c r="B88" s="175" t="s">
        <v>422</v>
      </c>
      <c r="C88" s="176" t="s">
        <v>423</v>
      </c>
    </row>
    <row r="89" spans="2:3" ht="15.75" thickBot="1">
      <c r="B89" s="175" t="s">
        <v>424</v>
      </c>
      <c r="C89" s="176" t="s">
        <v>425</v>
      </c>
    </row>
    <row r="90" spans="2:3" ht="15.75" thickBot="1">
      <c r="B90" s="175" t="s">
        <v>426</v>
      </c>
      <c r="C90" s="176" t="s">
        <v>427</v>
      </c>
    </row>
    <row r="91" spans="2:3" ht="15.75" thickBot="1">
      <c r="B91" s="175" t="s">
        <v>428</v>
      </c>
      <c r="C91" s="176" t="s">
        <v>429</v>
      </c>
    </row>
    <row r="92" spans="2:3" ht="15.75" thickBot="1">
      <c r="B92" s="175" t="s">
        <v>430</v>
      </c>
      <c r="C92" s="176" t="s">
        <v>431</v>
      </c>
    </row>
    <row r="93" spans="2:3" ht="15.75" thickBot="1">
      <c r="B93" s="175" t="s">
        <v>432</v>
      </c>
      <c r="C93" s="176" t="s">
        <v>433</v>
      </c>
    </row>
    <row r="94" spans="2:3" ht="15.75" thickBot="1">
      <c r="B94" s="175" t="s">
        <v>434</v>
      </c>
      <c r="C94" s="176" t="s">
        <v>435</v>
      </c>
    </row>
    <row r="95" spans="2:3" ht="15.75" thickBot="1">
      <c r="B95" s="175" t="s">
        <v>436</v>
      </c>
      <c r="C95" s="176" t="s">
        <v>437</v>
      </c>
    </row>
    <row r="96" spans="2:3" ht="15.75" thickBot="1">
      <c r="B96" s="175" t="s">
        <v>438</v>
      </c>
      <c r="C96" s="176" t="s">
        <v>439</v>
      </c>
    </row>
    <row r="97" spans="2:3" ht="15.75" thickBot="1">
      <c r="B97" s="175" t="s">
        <v>260</v>
      </c>
      <c r="C97" s="176" t="s">
        <v>440</v>
      </c>
    </row>
    <row r="98" spans="2:3" ht="15.75" thickBot="1">
      <c r="B98" s="175" t="s">
        <v>441</v>
      </c>
      <c r="C98" s="176" t="s">
        <v>442</v>
      </c>
    </row>
    <row r="99" spans="2:3" ht="15.75" thickBot="1">
      <c r="B99" s="175" t="s">
        <v>168</v>
      </c>
      <c r="C99" s="176" t="s">
        <v>443</v>
      </c>
    </row>
    <row r="100" spans="2:3" ht="15.75" thickBot="1">
      <c r="B100" s="175" t="s">
        <v>444</v>
      </c>
      <c r="C100" s="176" t="s">
        <v>445</v>
      </c>
    </row>
    <row r="101" spans="2:3" ht="15.75" thickBot="1">
      <c r="B101" s="175" t="s">
        <v>446</v>
      </c>
      <c r="C101" s="176" t="s">
        <v>447</v>
      </c>
    </row>
    <row r="102" spans="2:3" ht="15.75" thickBot="1">
      <c r="B102" s="175" t="s">
        <v>448</v>
      </c>
      <c r="C102" s="176" t="s">
        <v>449</v>
      </c>
    </row>
    <row r="103" spans="2:3" ht="15.75" thickBot="1">
      <c r="B103" s="175" t="s">
        <v>450</v>
      </c>
      <c r="C103" s="176" t="s">
        <v>451</v>
      </c>
    </row>
    <row r="104" spans="2:3" ht="15.75" thickBot="1">
      <c r="B104" s="175" t="s">
        <v>452</v>
      </c>
      <c r="C104" s="176" t="s">
        <v>453</v>
      </c>
    </row>
    <row r="105" spans="2:3" ht="15.75" thickBot="1">
      <c r="B105" s="175" t="s">
        <v>211</v>
      </c>
      <c r="C105" s="176" t="s">
        <v>454</v>
      </c>
    </row>
    <row r="106" spans="2:3" ht="15.75" thickBot="1">
      <c r="B106" s="175" t="s">
        <v>455</v>
      </c>
      <c r="C106" s="176" t="s">
        <v>456</v>
      </c>
    </row>
    <row r="107" spans="2:3" ht="15.75" thickBot="1">
      <c r="B107" s="175" t="s">
        <v>172</v>
      </c>
      <c r="C107" s="176" t="s">
        <v>457</v>
      </c>
    </row>
    <row r="108" spans="2:3" ht="15.75" thickBot="1">
      <c r="B108" s="175" t="s">
        <v>170</v>
      </c>
      <c r="C108" s="176" t="s">
        <v>458</v>
      </c>
    </row>
    <row r="109" spans="2:3" ht="15.75" thickBot="1">
      <c r="B109" s="175" t="s">
        <v>459</v>
      </c>
      <c r="C109" s="176" t="s">
        <v>460</v>
      </c>
    </row>
    <row r="110" spans="2:3">
      <c r="B110" s="339" t="s">
        <v>461</v>
      </c>
      <c r="C110" s="341" t="s">
        <v>462</v>
      </c>
    </row>
    <row r="111" spans="2:3">
      <c r="B111" s="343"/>
      <c r="C111" s="344"/>
    </row>
    <row r="112" spans="2:3" ht="15.75" thickBot="1">
      <c r="B112" s="340"/>
      <c r="C112" s="342"/>
    </row>
    <row r="113" spans="2:3" ht="15.75" thickBot="1">
      <c r="B113" s="175" t="s">
        <v>174</v>
      </c>
      <c r="C113" s="176" t="s">
        <v>463</v>
      </c>
    </row>
    <row r="114" spans="2:3" ht="15.75" thickBot="1">
      <c r="B114" s="175" t="s">
        <v>464</v>
      </c>
      <c r="C114" s="176" t="s">
        <v>465</v>
      </c>
    </row>
    <row r="115" spans="2:3" ht="15.75" thickBot="1">
      <c r="B115" s="175" t="s">
        <v>466</v>
      </c>
      <c r="C115" s="176" t="s">
        <v>467</v>
      </c>
    </row>
    <row r="116" spans="2:3" ht="15.75" thickBot="1">
      <c r="B116" s="175" t="s">
        <v>179</v>
      </c>
      <c r="C116" s="176" t="s">
        <v>468</v>
      </c>
    </row>
    <row r="117" spans="2:3" ht="15.75" thickBot="1">
      <c r="B117" s="175" t="s">
        <v>176</v>
      </c>
      <c r="C117" s="176" t="s">
        <v>469</v>
      </c>
    </row>
    <row r="118" spans="2:3" ht="15.75" thickBot="1">
      <c r="B118" s="175" t="s">
        <v>470</v>
      </c>
      <c r="C118" s="176" t="s">
        <v>471</v>
      </c>
    </row>
    <row r="119" spans="2:3" ht="15.75" thickBot="1">
      <c r="B119" s="175" t="s">
        <v>472</v>
      </c>
      <c r="C119" s="176" t="s">
        <v>473</v>
      </c>
    </row>
    <row r="120" spans="2:3">
      <c r="B120" s="339" t="s">
        <v>474</v>
      </c>
      <c r="C120" s="341" t="s">
        <v>475</v>
      </c>
    </row>
    <row r="121" spans="2:3" ht="15.75" thickBot="1">
      <c r="B121" s="340"/>
      <c r="C121" s="342"/>
    </row>
    <row r="122" spans="2:3" ht="15.75" thickBot="1">
      <c r="B122" s="175" t="s">
        <v>181</v>
      </c>
      <c r="C122" s="176" t="s">
        <v>476</v>
      </c>
    </row>
    <row r="123" spans="2:3" ht="15.75" thickBot="1">
      <c r="B123" s="175" t="s">
        <v>477</v>
      </c>
      <c r="C123" s="176" t="s">
        <v>478</v>
      </c>
    </row>
    <row r="124" spans="2:3" ht="15.75" thickBot="1">
      <c r="B124" s="175" t="s">
        <v>186</v>
      </c>
      <c r="C124" s="176" t="s">
        <v>479</v>
      </c>
    </row>
    <row r="125" spans="2:3" ht="15.75" thickBot="1">
      <c r="B125" s="175" t="s">
        <v>480</v>
      </c>
      <c r="C125" s="176" t="s">
        <v>481</v>
      </c>
    </row>
    <row r="126" spans="2:3" ht="15.75" thickBot="1">
      <c r="B126" s="175" t="s">
        <v>482</v>
      </c>
      <c r="C126" s="176" t="s">
        <v>483</v>
      </c>
    </row>
    <row r="127" spans="2:3" ht="15.75" thickBot="1">
      <c r="B127" s="175" t="s">
        <v>484</v>
      </c>
      <c r="C127" s="176" t="s">
        <v>485</v>
      </c>
    </row>
    <row r="128" spans="2:3" ht="15.75" thickBot="1">
      <c r="B128" s="175" t="s">
        <v>486</v>
      </c>
      <c r="C128" s="176" t="s">
        <v>487</v>
      </c>
    </row>
    <row r="129" spans="2:3" ht="15.75" thickBot="1">
      <c r="B129" s="175" t="s">
        <v>488</v>
      </c>
      <c r="C129" s="176" t="s">
        <v>489</v>
      </c>
    </row>
    <row r="130" spans="2:3" ht="15.75" thickBot="1">
      <c r="B130" s="175" t="s">
        <v>490</v>
      </c>
      <c r="C130" s="176" t="s">
        <v>491</v>
      </c>
    </row>
    <row r="131" spans="2:3" ht="15.75" thickBot="1">
      <c r="B131" s="175" t="s">
        <v>183</v>
      </c>
      <c r="C131" s="176" t="s">
        <v>492</v>
      </c>
    </row>
    <row r="132" spans="2:3" ht="15.75" thickBot="1">
      <c r="B132" s="175" t="s">
        <v>493</v>
      </c>
      <c r="C132" s="176" t="s">
        <v>494</v>
      </c>
    </row>
    <row r="133" spans="2:3" ht="15.75" thickBot="1">
      <c r="B133" s="175" t="s">
        <v>187</v>
      </c>
      <c r="C133" s="176" t="s">
        <v>495</v>
      </c>
    </row>
    <row r="134" spans="2:3" ht="15.75" thickBot="1">
      <c r="B134" s="175" t="s">
        <v>496</v>
      </c>
      <c r="C134" s="176" t="s">
        <v>497</v>
      </c>
    </row>
    <row r="135" spans="2:3" ht="15.75" thickBot="1">
      <c r="B135" s="175" t="s">
        <v>498</v>
      </c>
      <c r="C135" s="176" t="s">
        <v>499</v>
      </c>
    </row>
    <row r="136" spans="2:3" ht="15.75" thickBot="1">
      <c r="B136" s="175" t="s">
        <v>189</v>
      </c>
      <c r="C136" s="176" t="s">
        <v>500</v>
      </c>
    </row>
    <row r="137" spans="2:3" ht="15.75" thickBot="1">
      <c r="B137" s="175" t="s">
        <v>269</v>
      </c>
      <c r="C137" s="176" t="s">
        <v>501</v>
      </c>
    </row>
    <row r="138" spans="2:3" ht="15.75" thickBot="1">
      <c r="B138" s="175" t="s">
        <v>502</v>
      </c>
      <c r="C138" s="176" t="s">
        <v>503</v>
      </c>
    </row>
    <row r="139" spans="2:3" ht="15.75" thickBot="1">
      <c r="B139" s="175" t="s">
        <v>504</v>
      </c>
      <c r="C139" s="176" t="s">
        <v>505</v>
      </c>
    </row>
    <row r="140" spans="2:3" ht="15.75" thickBot="1">
      <c r="B140" s="175" t="s">
        <v>506</v>
      </c>
      <c r="C140" s="176" t="s">
        <v>507</v>
      </c>
    </row>
    <row r="141" spans="2:3" ht="15.75" thickBot="1">
      <c r="B141" s="175" t="s">
        <v>255</v>
      </c>
      <c r="C141" s="176" t="s">
        <v>508</v>
      </c>
    </row>
    <row r="142" spans="2:3" ht="15.75" thickBot="1">
      <c r="B142" s="175" t="s">
        <v>509</v>
      </c>
      <c r="C142" s="176" t="s">
        <v>510</v>
      </c>
    </row>
    <row r="143" spans="2:3" ht="15.75" thickBot="1">
      <c r="B143" s="175" t="s">
        <v>511</v>
      </c>
      <c r="C143" s="176" t="s">
        <v>512</v>
      </c>
    </row>
    <row r="144" spans="2:3" ht="15.75" thickBot="1">
      <c r="B144" s="175" t="s">
        <v>513</v>
      </c>
      <c r="C144" s="176" t="s">
        <v>514</v>
      </c>
    </row>
    <row r="145" spans="2:3" ht="15.75" thickBot="1">
      <c r="B145" s="175" t="s">
        <v>191</v>
      </c>
      <c r="C145" s="176" t="s">
        <v>515</v>
      </c>
    </row>
    <row r="146" spans="2:3" ht="15.75" thickBot="1">
      <c r="B146" s="175" t="s">
        <v>516</v>
      </c>
      <c r="C146" s="176" t="s">
        <v>517</v>
      </c>
    </row>
    <row r="147" spans="2:3" ht="15.75" thickBot="1">
      <c r="B147" s="175" t="s">
        <v>518</v>
      </c>
      <c r="C147" s="176" t="s">
        <v>519</v>
      </c>
    </row>
    <row r="148" spans="2:3" ht="15.75" thickBot="1">
      <c r="B148" s="175" t="s">
        <v>520</v>
      </c>
      <c r="C148" s="176" t="s">
        <v>521</v>
      </c>
    </row>
    <row r="149" spans="2:3" ht="15.75" thickBot="1">
      <c r="B149" s="175" t="s">
        <v>522</v>
      </c>
      <c r="C149" s="176" t="s">
        <v>523</v>
      </c>
    </row>
    <row r="150" spans="2:3" ht="15.75" thickBot="1">
      <c r="B150" s="175" t="s">
        <v>194</v>
      </c>
      <c r="C150" s="176" t="s">
        <v>524</v>
      </c>
    </row>
    <row r="151" spans="2:3" ht="15.75" thickBot="1">
      <c r="B151" s="175" t="s">
        <v>525</v>
      </c>
      <c r="C151" s="176" t="s">
        <v>526</v>
      </c>
    </row>
    <row r="152" spans="2:3" ht="15.75" thickBot="1">
      <c r="B152" s="175" t="s">
        <v>527</v>
      </c>
      <c r="C152" s="176" t="s">
        <v>528</v>
      </c>
    </row>
    <row r="153" spans="2:3" ht="15.75" thickBot="1">
      <c r="B153" s="175" t="s">
        <v>529</v>
      </c>
      <c r="C153" s="176" t="s">
        <v>530</v>
      </c>
    </row>
    <row r="154" spans="2:3" ht="15.75" thickBot="1">
      <c r="B154" s="175" t="s">
        <v>531</v>
      </c>
      <c r="C154" s="176" t="s">
        <v>532</v>
      </c>
    </row>
    <row r="155" spans="2:3" ht="15.75" thickBot="1">
      <c r="B155" s="175" t="s">
        <v>533</v>
      </c>
      <c r="C155" s="176" t="s">
        <v>534</v>
      </c>
    </row>
    <row r="156" spans="2:3" ht="15.75" thickBot="1">
      <c r="B156" s="175" t="s">
        <v>535</v>
      </c>
      <c r="C156" s="176" t="s">
        <v>536</v>
      </c>
    </row>
    <row r="157" spans="2:3" ht="15.75" thickBot="1">
      <c r="B157" s="175" t="s">
        <v>537</v>
      </c>
      <c r="C157" s="176" t="s">
        <v>538</v>
      </c>
    </row>
    <row r="158" spans="2:3" ht="15.75" thickBot="1">
      <c r="B158" s="175" t="s">
        <v>539</v>
      </c>
      <c r="C158" s="176" t="s">
        <v>540</v>
      </c>
    </row>
    <row r="159" spans="2:3" ht="15.75" thickBot="1">
      <c r="B159" s="175" t="s">
        <v>196</v>
      </c>
      <c r="C159" s="176" t="s">
        <v>541</v>
      </c>
    </row>
    <row r="160" spans="2:3" ht="15.75" thickBot="1">
      <c r="B160" s="175" t="s">
        <v>542</v>
      </c>
      <c r="C160" s="176" t="s">
        <v>543</v>
      </c>
    </row>
    <row r="161" spans="2:3" ht="15.75" thickBot="1">
      <c r="B161" s="175" t="s">
        <v>544</v>
      </c>
      <c r="C161" s="176" t="s">
        <v>545</v>
      </c>
    </row>
    <row r="162" spans="2:3" ht="15.75" thickBot="1">
      <c r="B162" s="175" t="s">
        <v>546</v>
      </c>
      <c r="C162" s="176" t="s">
        <v>547</v>
      </c>
    </row>
    <row r="163" spans="2:3" ht="15.75" thickBot="1">
      <c r="B163" s="175" t="s">
        <v>548</v>
      </c>
      <c r="C163" s="176" t="s">
        <v>549</v>
      </c>
    </row>
    <row r="164" spans="2:3" ht="15.75" thickBot="1">
      <c r="B164" s="175" t="s">
        <v>550</v>
      </c>
      <c r="C164" s="176" t="s">
        <v>551</v>
      </c>
    </row>
    <row r="165" spans="2:3" ht="15.75" thickBot="1">
      <c r="B165" s="175" t="s">
        <v>552</v>
      </c>
      <c r="C165" s="176" t="s">
        <v>553</v>
      </c>
    </row>
    <row r="166" spans="2:3" ht="15.75" thickBot="1">
      <c r="B166" s="175" t="s">
        <v>554</v>
      </c>
      <c r="C166" s="176" t="s">
        <v>555</v>
      </c>
    </row>
    <row r="167" spans="2:3" ht="15.75" thickBot="1">
      <c r="B167" s="175" t="s">
        <v>267</v>
      </c>
      <c r="C167" s="176" t="s">
        <v>556</v>
      </c>
    </row>
    <row r="168" spans="2:3" ht="15.75" thickBot="1">
      <c r="B168" s="175" t="s">
        <v>557</v>
      </c>
      <c r="C168" s="176" t="s">
        <v>558</v>
      </c>
    </row>
    <row r="169" spans="2:3" ht="15.75" thickBot="1">
      <c r="B169" s="175" t="s">
        <v>559</v>
      </c>
      <c r="C169" s="176" t="s">
        <v>560</v>
      </c>
    </row>
    <row r="170" spans="2:3" ht="15.75" thickBot="1">
      <c r="B170" s="175" t="s">
        <v>561</v>
      </c>
      <c r="C170" s="176" t="s">
        <v>562</v>
      </c>
    </row>
    <row r="171" spans="2:3" ht="15.75" thickBot="1">
      <c r="B171" s="175" t="s">
        <v>200</v>
      </c>
      <c r="C171" s="176" t="s">
        <v>563</v>
      </c>
    </row>
    <row r="172" spans="2:3" ht="15.75" thickBot="1">
      <c r="B172" s="175" t="s">
        <v>564</v>
      </c>
      <c r="C172" s="176" t="s">
        <v>565</v>
      </c>
    </row>
    <row r="173" spans="2:3" ht="15.75" thickBot="1">
      <c r="B173" s="175" t="s">
        <v>566</v>
      </c>
      <c r="C173" s="176" t="s">
        <v>567</v>
      </c>
    </row>
    <row r="174" spans="2:3" ht="15.75" thickBot="1">
      <c r="B174" s="175" t="s">
        <v>568</v>
      </c>
      <c r="C174" s="175" t="s">
        <v>569</v>
      </c>
    </row>
    <row r="175" spans="2:3" ht="15.75" thickBot="1">
      <c r="B175" s="175" t="s">
        <v>570</v>
      </c>
      <c r="C175" s="176" t="s">
        <v>571</v>
      </c>
    </row>
    <row r="176" spans="2:3" ht="15.75" thickBot="1">
      <c r="B176" s="175" t="s">
        <v>572</v>
      </c>
      <c r="C176" s="176" t="s">
        <v>573</v>
      </c>
    </row>
    <row r="177" spans="2:3" ht="15.75" thickBot="1">
      <c r="B177" s="175" t="s">
        <v>124</v>
      </c>
      <c r="C177" s="176" t="s">
        <v>574</v>
      </c>
    </row>
    <row r="178" spans="2:3" ht="15.75" thickBot="1">
      <c r="B178" s="175" t="s">
        <v>204</v>
      </c>
      <c r="C178" s="176" t="s">
        <v>575</v>
      </c>
    </row>
    <row r="179" spans="2:3" ht="15.75" thickBot="1">
      <c r="B179" s="175" t="s">
        <v>576</v>
      </c>
      <c r="C179" s="176" t="s">
        <v>577</v>
      </c>
    </row>
    <row r="180" spans="2:3" ht="15.75" thickBot="1">
      <c r="B180" s="175" t="s">
        <v>578</v>
      </c>
      <c r="C180" s="176" t="s">
        <v>579</v>
      </c>
    </row>
    <row r="181" spans="2:3" ht="15.75" thickBot="1">
      <c r="B181" s="175" t="s">
        <v>202</v>
      </c>
      <c r="C181" s="176" t="s">
        <v>580</v>
      </c>
    </row>
    <row r="182" spans="2:3" ht="15.75" thickBot="1">
      <c r="B182" s="175" t="s">
        <v>581</v>
      </c>
      <c r="C182" s="176" t="s">
        <v>582</v>
      </c>
    </row>
    <row r="183" spans="2:3" ht="15.75" thickBot="1">
      <c r="B183" s="175" t="s">
        <v>583</v>
      </c>
      <c r="C183" s="176" t="s">
        <v>584</v>
      </c>
    </row>
    <row r="184" spans="2:3" ht="15.75" thickBot="1">
      <c r="B184" s="175" t="s">
        <v>585</v>
      </c>
      <c r="C184" s="176" t="s">
        <v>586</v>
      </c>
    </row>
    <row r="185" spans="2:3" ht="15.75" thickBot="1">
      <c r="B185" s="175" t="s">
        <v>587</v>
      </c>
      <c r="C185" s="176" t="s">
        <v>588</v>
      </c>
    </row>
    <row r="186" spans="2:3" ht="15.75" thickBot="1">
      <c r="B186" s="175" t="s">
        <v>589</v>
      </c>
      <c r="C186" s="176" t="s">
        <v>590</v>
      </c>
    </row>
    <row r="187" spans="2:3">
      <c r="B187" s="339" t="s">
        <v>589</v>
      </c>
      <c r="C187" s="341" t="s">
        <v>591</v>
      </c>
    </row>
    <row r="188" spans="2:3" ht="15.75" thickBot="1">
      <c r="B188" s="340"/>
      <c r="C188" s="342"/>
    </row>
    <row r="189" spans="2:3" ht="15.75" thickBot="1">
      <c r="B189" s="175" t="s">
        <v>592</v>
      </c>
      <c r="C189" s="176" t="s">
        <v>593</v>
      </c>
    </row>
    <row r="190" spans="2:3" ht="15.75" thickBot="1">
      <c r="B190" s="175" t="s">
        <v>594</v>
      </c>
      <c r="C190" s="176" t="s">
        <v>595</v>
      </c>
    </row>
    <row r="191" spans="2:3" ht="15.75" thickBot="1">
      <c r="B191" s="175" t="s">
        <v>596</v>
      </c>
      <c r="C191" s="176" t="s">
        <v>597</v>
      </c>
    </row>
    <row r="192" spans="2:3" ht="15.75" thickBot="1">
      <c r="B192" s="175" t="s">
        <v>598</v>
      </c>
      <c r="C192" s="176" t="s">
        <v>599</v>
      </c>
    </row>
    <row r="193" spans="2:3" ht="15.75" thickBot="1">
      <c r="B193" s="175" t="s">
        <v>600</v>
      </c>
      <c r="C193" s="176" t="s">
        <v>601</v>
      </c>
    </row>
    <row r="194" spans="2:3" ht="15.75" thickBot="1">
      <c r="B194" s="175" t="s">
        <v>602</v>
      </c>
      <c r="C194" s="176" t="s">
        <v>603</v>
      </c>
    </row>
    <row r="195" spans="2:3" ht="15.75" thickBot="1">
      <c r="B195" s="175" t="s">
        <v>604</v>
      </c>
      <c r="C195" s="176" t="s">
        <v>605</v>
      </c>
    </row>
    <row r="196" spans="2:3" ht="15.75" thickBot="1">
      <c r="B196" s="175" t="s">
        <v>208</v>
      </c>
      <c r="C196" s="176" t="s">
        <v>606</v>
      </c>
    </row>
    <row r="197" spans="2:3" ht="15.75" thickBot="1">
      <c r="B197" s="175" t="s">
        <v>607</v>
      </c>
      <c r="C197" s="176" t="s">
        <v>608</v>
      </c>
    </row>
    <row r="198" spans="2:3" ht="15.75" thickBot="1">
      <c r="B198" s="175" t="s">
        <v>206</v>
      </c>
      <c r="C198" s="176" t="s">
        <v>609</v>
      </c>
    </row>
    <row r="199" spans="2:3" ht="15.75" thickBot="1">
      <c r="B199" s="175" t="s">
        <v>610</v>
      </c>
      <c r="C199" s="176" t="s">
        <v>611</v>
      </c>
    </row>
    <row r="200" spans="2:3">
      <c r="B200" s="339" t="s">
        <v>612</v>
      </c>
      <c r="C200" s="341" t="s">
        <v>613</v>
      </c>
    </row>
    <row r="201" spans="2:3" ht="15.75" thickBot="1">
      <c r="B201" s="340"/>
      <c r="C201" s="342"/>
    </row>
    <row r="202" spans="2:3" ht="15.75" thickBot="1">
      <c r="B202" s="175" t="s">
        <v>614</v>
      </c>
      <c r="C202" s="176" t="s">
        <v>615</v>
      </c>
    </row>
    <row r="203" spans="2:3" ht="15.75" thickBot="1">
      <c r="B203" s="175" t="s">
        <v>616</v>
      </c>
      <c r="C203" s="176" t="s">
        <v>617</v>
      </c>
    </row>
    <row r="204" spans="2:3" ht="15.75" thickBot="1">
      <c r="B204" s="175" t="s">
        <v>618</v>
      </c>
      <c r="C204" s="176" t="s">
        <v>619</v>
      </c>
    </row>
    <row r="205" spans="2:3" ht="15.75" thickBot="1">
      <c r="B205" s="175" t="s">
        <v>620</v>
      </c>
      <c r="C205" s="176" t="s">
        <v>621</v>
      </c>
    </row>
    <row r="206" spans="2:3" ht="15.75" thickBot="1">
      <c r="B206" s="175" t="s">
        <v>622</v>
      </c>
      <c r="C206" s="176" t="s">
        <v>623</v>
      </c>
    </row>
    <row r="207" spans="2:3" ht="15.75" thickBot="1">
      <c r="B207" s="175" t="s">
        <v>624</v>
      </c>
      <c r="C207" s="176" t="s">
        <v>625</v>
      </c>
    </row>
    <row r="208" spans="2:3" ht="15.75" thickBot="1">
      <c r="B208" s="175" t="s">
        <v>626</v>
      </c>
      <c r="C208" s="176" t="s">
        <v>627</v>
      </c>
    </row>
    <row r="209" spans="2:3" ht="15.75" thickBot="1">
      <c r="B209" s="175" t="s">
        <v>210</v>
      </c>
      <c r="C209" s="176" t="s">
        <v>628</v>
      </c>
    </row>
    <row r="210" spans="2:3" ht="15.75" thickBot="1">
      <c r="B210" s="175" t="s">
        <v>629</v>
      </c>
      <c r="C210" s="176" t="s">
        <v>630</v>
      </c>
    </row>
    <row r="211" spans="2:3" ht="15.75" thickBot="1">
      <c r="B211" s="175" t="s">
        <v>631</v>
      </c>
      <c r="C211" s="176" t="s">
        <v>632</v>
      </c>
    </row>
    <row r="212" spans="2:3" ht="15.75" thickBot="1">
      <c r="B212" s="175" t="s">
        <v>127</v>
      </c>
      <c r="C212" s="176" t="s">
        <v>633</v>
      </c>
    </row>
    <row r="213" spans="2:3" ht="15.75" thickBot="1">
      <c r="B213" s="175" t="s">
        <v>634</v>
      </c>
      <c r="C213" s="176" t="s">
        <v>635</v>
      </c>
    </row>
    <row r="214" spans="2:3" ht="15.75" thickBot="1">
      <c r="B214" s="175" t="s">
        <v>214</v>
      </c>
      <c r="C214" s="176" t="s">
        <v>636</v>
      </c>
    </row>
    <row r="215" spans="2:3">
      <c r="B215" s="339" t="s">
        <v>214</v>
      </c>
      <c r="C215" s="341" t="s">
        <v>637</v>
      </c>
    </row>
    <row r="216" spans="2:3" ht="15.75" thickBot="1">
      <c r="B216" s="340"/>
      <c r="C216" s="342"/>
    </row>
    <row r="217" spans="2:3" ht="15.75" thickBot="1">
      <c r="B217" s="175" t="s">
        <v>638</v>
      </c>
      <c r="C217" s="176" t="s">
        <v>639</v>
      </c>
    </row>
    <row r="218" spans="2:3" ht="15.75" thickBot="1">
      <c r="B218" s="175" t="s">
        <v>218</v>
      </c>
      <c r="C218" s="176" t="s">
        <v>640</v>
      </c>
    </row>
    <row r="219" spans="2:3" ht="15.75" thickBot="1">
      <c r="B219" s="175" t="s">
        <v>641</v>
      </c>
      <c r="C219" s="176" t="s">
        <v>642</v>
      </c>
    </row>
    <row r="220" spans="2:3" ht="15.75" thickBot="1">
      <c r="B220" s="175" t="s">
        <v>643</v>
      </c>
      <c r="C220" s="176" t="s">
        <v>644</v>
      </c>
    </row>
    <row r="221" spans="2:3" ht="15.75" thickBot="1">
      <c r="B221" s="175" t="s">
        <v>645</v>
      </c>
      <c r="C221" s="176" t="s">
        <v>646</v>
      </c>
    </row>
    <row r="222" spans="2:3" ht="15.75" thickBot="1">
      <c r="B222" s="175" t="s">
        <v>125</v>
      </c>
      <c r="C222" s="176" t="s">
        <v>647</v>
      </c>
    </row>
    <row r="223" spans="2:3" ht="15.75" thickBot="1">
      <c r="B223" s="175" t="s">
        <v>648</v>
      </c>
      <c r="C223" s="176" t="s">
        <v>649</v>
      </c>
    </row>
    <row r="224" spans="2:3" ht="15.75" thickBot="1">
      <c r="B224" s="175" t="s">
        <v>650</v>
      </c>
      <c r="C224" s="176" t="s">
        <v>651</v>
      </c>
    </row>
    <row r="225" spans="2:3" ht="15.75" thickBot="1">
      <c r="B225" s="175" t="s">
        <v>652</v>
      </c>
      <c r="C225" s="176" t="s">
        <v>653</v>
      </c>
    </row>
    <row r="226" spans="2:3" ht="15.75" thickBot="1">
      <c r="B226" s="175" t="s">
        <v>224</v>
      </c>
      <c r="C226" s="176" t="s">
        <v>654</v>
      </c>
    </row>
    <row r="227" spans="2:3" ht="15.75" thickBot="1">
      <c r="B227" s="175" t="s">
        <v>220</v>
      </c>
      <c r="C227" s="176" t="s">
        <v>655</v>
      </c>
    </row>
    <row r="228" spans="2:3" ht="15.75" thickBot="1">
      <c r="B228" s="175" t="s">
        <v>656</v>
      </c>
      <c r="C228" s="176" t="s">
        <v>657</v>
      </c>
    </row>
    <row r="229" spans="2:3" ht="15.75" thickBot="1">
      <c r="B229" s="175" t="s">
        <v>656</v>
      </c>
      <c r="C229" s="176" t="s">
        <v>658</v>
      </c>
    </row>
    <row r="230" spans="2:3" ht="15.75" thickBot="1">
      <c r="B230" s="175" t="s">
        <v>659</v>
      </c>
      <c r="C230" s="176" t="s">
        <v>660</v>
      </c>
    </row>
    <row r="231" spans="2:3" ht="15.75" thickBot="1">
      <c r="B231" s="175" t="s">
        <v>661</v>
      </c>
      <c r="C231" s="176" t="s">
        <v>662</v>
      </c>
    </row>
    <row r="232" spans="2:3" ht="15.75" thickBot="1">
      <c r="B232" s="175" t="s">
        <v>663</v>
      </c>
      <c r="C232" s="176" t="s">
        <v>664</v>
      </c>
    </row>
    <row r="233" spans="2:3" ht="15.75" thickBot="1">
      <c r="B233" s="175" t="s">
        <v>665</v>
      </c>
      <c r="C233" s="176" t="s">
        <v>666</v>
      </c>
    </row>
    <row r="234" spans="2:3" ht="15.75" thickBot="1">
      <c r="B234" s="175" t="s">
        <v>667</v>
      </c>
      <c r="C234" s="176" t="s">
        <v>668</v>
      </c>
    </row>
    <row r="235" spans="2:3" ht="15.75" thickBot="1">
      <c r="B235" s="175" t="s">
        <v>669</v>
      </c>
      <c r="C235" s="176" t="s">
        <v>670</v>
      </c>
    </row>
    <row r="236" spans="2:3" ht="15.75" thickBot="1">
      <c r="B236" s="175" t="s">
        <v>671</v>
      </c>
      <c r="C236" s="176" t="s">
        <v>672</v>
      </c>
    </row>
    <row r="237" spans="2:3" ht="15.75" thickBot="1">
      <c r="B237" s="175" t="s">
        <v>673</v>
      </c>
      <c r="C237" s="176" t="s">
        <v>674</v>
      </c>
    </row>
    <row r="238" spans="2:3" ht="15.75" thickBot="1">
      <c r="B238" s="175" t="s">
        <v>675</v>
      </c>
      <c r="C238" s="176" t="s">
        <v>676</v>
      </c>
    </row>
    <row r="239" spans="2:3" ht="15.75" thickBot="1">
      <c r="B239" s="175" t="s">
        <v>222</v>
      </c>
      <c r="C239" s="176" t="s">
        <v>677</v>
      </c>
    </row>
    <row r="240" spans="2:3" ht="15.75" thickBot="1">
      <c r="B240" s="175" t="s">
        <v>226</v>
      </c>
      <c r="C240" s="176" t="s">
        <v>678</v>
      </c>
    </row>
    <row r="241" spans="2:3" ht="15.75" thickBot="1">
      <c r="B241" s="175" t="s">
        <v>679</v>
      </c>
      <c r="C241" s="177" t="s">
        <v>680</v>
      </c>
    </row>
    <row r="242" spans="2:3" ht="15.75" thickBot="1">
      <c r="B242" s="175" t="s">
        <v>228</v>
      </c>
      <c r="C242" s="176" t="s">
        <v>681</v>
      </c>
    </row>
    <row r="243" spans="2:3" ht="15.75" thickBot="1">
      <c r="B243" s="175" t="s">
        <v>682</v>
      </c>
      <c r="C243" s="176" t="s">
        <v>683</v>
      </c>
    </row>
    <row r="244" spans="2:3" ht="15.75" thickBot="1">
      <c r="B244" s="175" t="s">
        <v>684</v>
      </c>
      <c r="C244" s="176" t="s">
        <v>685</v>
      </c>
    </row>
    <row r="245" spans="2:3" ht="15.75" thickBot="1">
      <c r="B245" s="175" t="s">
        <v>686</v>
      </c>
      <c r="C245" s="176" t="s">
        <v>687</v>
      </c>
    </row>
    <row r="246" spans="2:3" ht="15.75" thickBot="1">
      <c r="B246" s="175" t="s">
        <v>688</v>
      </c>
      <c r="C246" s="176" t="s">
        <v>689</v>
      </c>
    </row>
    <row r="247" spans="2:3" ht="15.75" thickBot="1">
      <c r="B247" s="175" t="s">
        <v>690</v>
      </c>
      <c r="C247" s="176" t="s">
        <v>691</v>
      </c>
    </row>
    <row r="248" spans="2:3" ht="15.75" thickBot="1">
      <c r="B248" s="175" t="s">
        <v>230</v>
      </c>
      <c r="C248" s="176" t="s">
        <v>692</v>
      </c>
    </row>
    <row r="249" spans="2:3" ht="15.75" thickBot="1">
      <c r="B249" s="175" t="s">
        <v>693</v>
      </c>
      <c r="C249" s="176" t="s">
        <v>694</v>
      </c>
    </row>
    <row r="250" spans="2:3" ht="15.75" thickBot="1">
      <c r="B250" s="175" t="s">
        <v>695</v>
      </c>
      <c r="C250" s="176" t="s">
        <v>696</v>
      </c>
    </row>
    <row r="251" spans="2:3">
      <c r="B251" s="339" t="s">
        <v>697</v>
      </c>
      <c r="C251" s="341" t="s">
        <v>698</v>
      </c>
    </row>
    <row r="252" spans="2:3" ht="15.75" thickBot="1">
      <c r="B252" s="340"/>
      <c r="C252" s="342"/>
    </row>
    <row r="253" spans="2:3" ht="15.75" thickBot="1">
      <c r="B253" s="175" t="s">
        <v>232</v>
      </c>
      <c r="C253" s="176" t="s">
        <v>699</v>
      </c>
    </row>
    <row r="254" spans="2:3" ht="15.75" thickBot="1">
      <c r="B254" s="175" t="s">
        <v>700</v>
      </c>
      <c r="C254" s="176" t="s">
        <v>701</v>
      </c>
    </row>
    <row r="255" spans="2:3" ht="15.75" thickBot="1">
      <c r="B255" s="175" t="s">
        <v>702</v>
      </c>
      <c r="C255" s="176" t="s">
        <v>703</v>
      </c>
    </row>
    <row r="256" spans="2:3" ht="15.75" thickBot="1">
      <c r="B256" s="175" t="s">
        <v>198</v>
      </c>
      <c r="C256" s="176" t="s">
        <v>704</v>
      </c>
    </row>
    <row r="257" spans="2:3" ht="15.75" thickBot="1">
      <c r="B257" s="175" t="s">
        <v>705</v>
      </c>
      <c r="C257" s="176" t="s">
        <v>706</v>
      </c>
    </row>
    <row r="258" spans="2:3" ht="15.75" thickBot="1">
      <c r="B258" s="175" t="s">
        <v>126</v>
      </c>
      <c r="C258" s="176" t="s">
        <v>707</v>
      </c>
    </row>
    <row r="259" spans="2:3" ht="15.75" thickBot="1">
      <c r="B259" s="175" t="s">
        <v>708</v>
      </c>
      <c r="C259" s="176" t="s">
        <v>709</v>
      </c>
    </row>
    <row r="260" spans="2:3" ht="15.75" thickBot="1">
      <c r="B260" s="175" t="s">
        <v>710</v>
      </c>
      <c r="C260" s="175" t="s">
        <v>711</v>
      </c>
    </row>
    <row r="261" spans="2:3" ht="15.75" thickBot="1">
      <c r="B261" s="175" t="s">
        <v>712</v>
      </c>
      <c r="C261" s="176" t="s">
        <v>713</v>
      </c>
    </row>
    <row r="262" spans="2:3" ht="15.75" thickBot="1">
      <c r="B262" s="175" t="s">
        <v>714</v>
      </c>
      <c r="C262" s="175" t="s">
        <v>715</v>
      </c>
    </row>
    <row r="263" spans="2:3" ht="15.75" thickBot="1">
      <c r="B263" s="175" t="s">
        <v>716</v>
      </c>
      <c r="C263" s="175" t="s">
        <v>717</v>
      </c>
    </row>
    <row r="264" spans="2:3" ht="15.75" thickBot="1">
      <c r="B264" s="175" t="s">
        <v>718</v>
      </c>
      <c r="C264" s="175" t="s">
        <v>719</v>
      </c>
    </row>
    <row r="265" spans="2:3" ht="15.75" thickBot="1">
      <c r="B265" s="175" t="s">
        <v>720</v>
      </c>
      <c r="C265" s="175" t="s">
        <v>721</v>
      </c>
    </row>
    <row r="266" spans="2:3" ht="15.75" thickBot="1">
      <c r="B266" s="175" t="s">
        <v>722</v>
      </c>
      <c r="C266" s="175" t="s">
        <v>723</v>
      </c>
    </row>
    <row r="267" spans="2:3" ht="15.75" thickBot="1">
      <c r="B267" s="175" t="s">
        <v>724</v>
      </c>
      <c r="C267" s="175" t="s">
        <v>725</v>
      </c>
    </row>
    <row r="268" spans="2:3" ht="15.75" thickBot="1">
      <c r="B268" s="175" t="s">
        <v>726</v>
      </c>
      <c r="C268" s="175" t="s">
        <v>727</v>
      </c>
    </row>
    <row r="269" spans="2:3" ht="15.75" thickBot="1">
      <c r="B269" s="175" t="s">
        <v>728</v>
      </c>
      <c r="C269" s="176" t="s">
        <v>729</v>
      </c>
    </row>
    <row r="270" spans="2:3" ht="15.75" thickBot="1">
      <c r="B270" s="175" t="s">
        <v>730</v>
      </c>
      <c r="C270" s="175" t="s">
        <v>731</v>
      </c>
    </row>
    <row r="271" spans="2:3" ht="15.75" thickBot="1">
      <c r="B271" s="175" t="s">
        <v>732</v>
      </c>
      <c r="C271" s="175" t="s">
        <v>733</v>
      </c>
    </row>
    <row r="272" spans="2:3" ht="15.75" thickBot="1">
      <c r="B272" s="175" t="s">
        <v>734</v>
      </c>
      <c r="C272" s="176" t="s">
        <v>735</v>
      </c>
    </row>
    <row r="273" spans="2:3" ht="15.75" thickBot="1">
      <c r="B273" s="175" t="s">
        <v>736</v>
      </c>
      <c r="C273" s="176" t="s">
        <v>737</v>
      </c>
    </row>
    <row r="274" spans="2:3">
      <c r="B274" s="339" t="s">
        <v>738</v>
      </c>
      <c r="C274" s="341" t="s">
        <v>739</v>
      </c>
    </row>
    <row r="275" spans="2:3">
      <c r="B275" s="343"/>
      <c r="C275" s="344"/>
    </row>
    <row r="276" spans="2:3" ht="15.75" thickBot="1">
      <c r="B276" s="340"/>
      <c r="C276" s="342"/>
    </row>
    <row r="277" spans="2:3">
      <c r="B277" s="339" t="s">
        <v>740</v>
      </c>
      <c r="C277" s="341" t="s">
        <v>741</v>
      </c>
    </row>
    <row r="278" spans="2:3" ht="15.75" thickBot="1">
      <c r="B278" s="340"/>
      <c r="C278" s="342"/>
    </row>
    <row r="279" spans="2:3" ht="15.75" thickBot="1">
      <c r="B279" s="175" t="s">
        <v>742</v>
      </c>
      <c r="C279" s="176" t="s">
        <v>743</v>
      </c>
    </row>
    <row r="280" spans="2:3" ht="15.75" thickBot="1">
      <c r="B280" s="175" t="s">
        <v>234</v>
      </c>
      <c r="C280" s="176" t="s">
        <v>744</v>
      </c>
    </row>
    <row r="281" spans="2:3" ht="15.75" thickBot="1">
      <c r="B281" s="175" t="s">
        <v>745</v>
      </c>
      <c r="C281" s="178"/>
    </row>
  </sheetData>
  <mergeCells count="16">
    <mergeCell ref="B274:B276"/>
    <mergeCell ref="C274:C276"/>
    <mergeCell ref="B277:B278"/>
    <mergeCell ref="C277:C278"/>
    <mergeCell ref="B215:B216"/>
    <mergeCell ref="C215:C216"/>
    <mergeCell ref="B251:B252"/>
    <mergeCell ref="C251:C252"/>
    <mergeCell ref="B187:B188"/>
    <mergeCell ref="C187:C188"/>
    <mergeCell ref="B200:B201"/>
    <mergeCell ref="C200:C201"/>
    <mergeCell ref="B110:B112"/>
    <mergeCell ref="C110:C112"/>
    <mergeCell ref="B120:B121"/>
    <mergeCell ref="C120:C121"/>
  </mergeCells>
  <hyperlinks>
    <hyperlink ref="C2" r:id="rId1" tooltip="Aruba" display="https://en.wikipedia.org/wiki/Aruba" xr:uid="{00000000-0004-0000-2300-000000000000}"/>
    <hyperlink ref="C3" r:id="rId2" tooltip="Asia" display="https://en.wikipedia.org/wiki/Asia" xr:uid="{00000000-0004-0000-2300-000001000000}"/>
    <hyperlink ref="C4" r:id="rId3" tooltip="Antigua and Barbuda" display="https://en.wikipedia.org/wiki/Antigua_and_Barbuda" xr:uid="{00000000-0004-0000-2300-000002000000}"/>
    <hyperlink ref="C5" r:id="rId4" tooltip="Afghanistan" display="https://en.wikipedia.org/wiki/Afghanistan" xr:uid="{00000000-0004-0000-2300-000003000000}"/>
    <hyperlink ref="C6" r:id="rId5" tooltip="Algeria" display="https://en.wikipedia.org/wiki/Algeria" xr:uid="{00000000-0004-0000-2300-000004000000}"/>
    <hyperlink ref="C7" r:id="rId6" tooltip="Azerbaijan" display="https://en.wikipedia.org/wiki/Azerbaijan" xr:uid="{00000000-0004-0000-2300-000005000000}"/>
    <hyperlink ref="C8" r:id="rId7" tooltip="Albania" display="https://en.wikipedia.org/wiki/Albania" xr:uid="{00000000-0004-0000-2300-000006000000}"/>
    <hyperlink ref="C9" r:id="rId8" tooltip="Armenia" display="https://en.wikipedia.org/wiki/Armenia" xr:uid="{00000000-0004-0000-2300-000007000000}"/>
    <hyperlink ref="C10" r:id="rId9" tooltip="Andorra" display="https://en.wikipedia.org/wiki/Andorra" xr:uid="{00000000-0004-0000-2300-000008000000}"/>
    <hyperlink ref="C11" r:id="rId10" tooltip="Angola" display="https://en.wikipedia.org/wiki/Angola" xr:uid="{00000000-0004-0000-2300-000009000000}"/>
    <hyperlink ref="C12" r:id="rId11" tooltip="Argentina" display="https://en.wikipedia.org/wiki/Argentina" xr:uid="{00000000-0004-0000-2300-00000A000000}"/>
    <hyperlink ref="C13" r:id="rId12" tooltip="Australia" display="https://en.wikipedia.org/wiki/Australia" xr:uid="{00000000-0004-0000-2300-00000B000000}"/>
    <hyperlink ref="C14" r:id="rId13" tooltip="Ashmore and Cartier Islands" display="https://en.wikipedia.org/wiki/Ashmore_and_Cartier_Islands" xr:uid="{00000000-0004-0000-2300-00000C000000}"/>
    <hyperlink ref="C15" r:id="rId14" tooltip="Austria" display="https://en.wikipedia.org/wiki/Austria" xr:uid="{00000000-0004-0000-2300-00000D000000}"/>
    <hyperlink ref="C16" r:id="rId15" tooltip="Anguilla" display="https://en.wikipedia.org/wiki/Anguilla" xr:uid="{00000000-0004-0000-2300-00000E000000}"/>
    <hyperlink ref="C17" r:id="rId16" tooltip="Antarctica" display="https://en.wikipedia.org/wiki/Antarctica" xr:uid="{00000000-0004-0000-2300-00000F000000}"/>
    <hyperlink ref="C18" r:id="rId17" tooltip="Bahrain" display="https://en.wikipedia.org/wiki/Bahrain" xr:uid="{00000000-0004-0000-2300-000010000000}"/>
    <hyperlink ref="C19" r:id="rId18" tooltip="Barbados" display="https://en.wikipedia.org/wiki/Barbados" xr:uid="{00000000-0004-0000-2300-000011000000}"/>
    <hyperlink ref="C20" r:id="rId19" tooltip="Botswana" display="https://en.wikipedia.org/wiki/Botswana" xr:uid="{00000000-0004-0000-2300-000012000000}"/>
    <hyperlink ref="C21" r:id="rId20" tooltip="Bermuda" display="https://en.wikipedia.org/wiki/Bermuda" xr:uid="{00000000-0004-0000-2300-000013000000}"/>
    <hyperlink ref="C22" r:id="rId21" tooltip="Belgium" display="https://en.wikipedia.org/wiki/Belgium" xr:uid="{00000000-0004-0000-2300-000014000000}"/>
    <hyperlink ref="C23" r:id="rId22" tooltip="Bahamas" display="https://en.wikipedia.org/wiki/Bahamas" xr:uid="{00000000-0004-0000-2300-000015000000}"/>
    <hyperlink ref="C24" r:id="rId23" tooltip="Bangladesh" display="https://en.wikipedia.org/wiki/Bangladesh" xr:uid="{00000000-0004-0000-2300-000016000000}"/>
    <hyperlink ref="C25" r:id="rId24" tooltip="Belize" display="https://en.wikipedia.org/wiki/Belize" xr:uid="{00000000-0004-0000-2300-000017000000}"/>
    <hyperlink ref="C26" r:id="rId25" tooltip="Bosnia-Herzegovina" display="https://en.wikipedia.org/wiki/Bosnia-Herzegovina" xr:uid="{00000000-0004-0000-2300-000018000000}"/>
    <hyperlink ref="C27" r:id="rId26" tooltip="Bolivia" display="https://en.wikipedia.org/wiki/Bolivia" xr:uid="{00000000-0004-0000-2300-000019000000}"/>
    <hyperlink ref="C29" r:id="rId27" tooltip="Benin" display="https://en.wikipedia.org/wiki/Benin" xr:uid="{00000000-0004-0000-2300-00001B000000}"/>
    <hyperlink ref="C30" r:id="rId28" tooltip="Belarus" display="https://en.wikipedia.org/wiki/Belarus" xr:uid="{00000000-0004-0000-2300-00001C000000}"/>
    <hyperlink ref="C31" r:id="rId29" tooltip="Solomon Islands" display="https://en.wikipedia.org/wiki/Solomon_Islands" xr:uid="{00000000-0004-0000-2300-00001D000000}"/>
    <hyperlink ref="C32" r:id="rId30" tooltip="Brazil" display="https://en.wikipedia.org/wiki/Brazil" xr:uid="{00000000-0004-0000-2300-00001E000000}"/>
    <hyperlink ref="C33" r:id="rId31" tooltip="Bhutan" display="https://en.wikipedia.org/wiki/Bhutan" xr:uid="{00000000-0004-0000-2300-00001F000000}"/>
    <hyperlink ref="C34" r:id="rId32" tooltip="Bulgaria" display="https://en.wikipedia.org/wiki/Bulgaria" xr:uid="{00000000-0004-0000-2300-000020000000}"/>
    <hyperlink ref="C35" r:id="rId33" tooltip="Bouvet Island" display="https://en.wikipedia.org/wiki/Bouvet_Island" xr:uid="{00000000-0004-0000-2300-000021000000}"/>
    <hyperlink ref="C36" r:id="rId34" tooltip="Brunei" display="https://en.wikipedia.org/wiki/Brunei" xr:uid="{00000000-0004-0000-2300-000022000000}"/>
    <hyperlink ref="C37" r:id="rId35" tooltip="Burundi" display="https://en.wikipedia.org/wiki/Burundi" xr:uid="{00000000-0004-0000-2300-000023000000}"/>
    <hyperlink ref="C38" r:id="rId36" tooltip="Canada" display="https://en.wikipedia.org/wiki/Canada" xr:uid="{00000000-0004-0000-2300-000024000000}"/>
    <hyperlink ref="C39" r:id="rId37" tooltip="Cambodia" display="https://en.wikipedia.org/wiki/Cambodia" xr:uid="{00000000-0004-0000-2300-000025000000}"/>
    <hyperlink ref="C40" r:id="rId38" tooltip="Chad" display="https://en.wikipedia.org/wiki/Chad" xr:uid="{00000000-0004-0000-2300-000026000000}"/>
    <hyperlink ref="C41" r:id="rId39" tooltip="Sri Lanka" display="https://en.wikipedia.org/wiki/Sri_Lanka" xr:uid="{00000000-0004-0000-2300-000027000000}"/>
    <hyperlink ref="C42" r:id="rId40" tooltip="Republic of the Congo" display="https://en.wikipedia.org/wiki/Republic_of_the_Congo" xr:uid="{00000000-0004-0000-2300-000028000000}"/>
    <hyperlink ref="C43" r:id="rId41" tooltip="Democratic Republic of the Congo" display="https://en.wikipedia.org/wiki/Democratic_Republic_of_the_Congo" xr:uid="{00000000-0004-0000-2300-000029000000}"/>
    <hyperlink ref="C44" r:id="rId42" tooltip="People's Republic of China" display="https://en.wikipedia.org/wiki/People%27s_Republic_of_China" xr:uid="{00000000-0004-0000-2300-00002A000000}"/>
    <hyperlink ref="C45" r:id="rId43" tooltip="Chile" display="https://en.wikipedia.org/wiki/Chile" xr:uid="{00000000-0004-0000-2300-00002B000000}"/>
    <hyperlink ref="C46" r:id="rId44" tooltip="Cayman Islands" display="https://en.wikipedia.org/wiki/Cayman_Islands" xr:uid="{00000000-0004-0000-2300-00002C000000}"/>
    <hyperlink ref="C47" r:id="rId45" tooltip="Cocos (Keeling) Islands" display="https://en.wikipedia.org/wiki/Cocos_(Keeling)_Islands" xr:uid="{00000000-0004-0000-2300-00002D000000}"/>
    <hyperlink ref="C48" r:id="rId46" tooltip="Cameroun" display="https://en.wikipedia.org/wiki/Cameroun" xr:uid="{00000000-0004-0000-2300-00002E000000}"/>
    <hyperlink ref="C49" r:id="rId47" tooltip="Comoros" display="https://en.wikipedia.org/wiki/Comoros" xr:uid="{00000000-0004-0000-2300-00002F000000}"/>
    <hyperlink ref="C50" r:id="rId48" tooltip="Colombia" display="https://en.wikipedia.org/wiki/Colombia" xr:uid="{00000000-0004-0000-2300-000030000000}"/>
    <hyperlink ref="C51" r:id="rId49" tooltip="Northern Mariana Islands" display="https://en.wikipedia.org/wiki/Northern_Mariana_Islands" xr:uid="{00000000-0004-0000-2300-000031000000}"/>
    <hyperlink ref="C52" r:id="rId50" tooltip="Coral Sea Islands" display="https://en.wikipedia.org/wiki/Coral_Sea_Islands" xr:uid="{00000000-0004-0000-2300-000032000000}"/>
    <hyperlink ref="C53" r:id="rId51" tooltip="Costa Rica" display="https://en.wikipedia.org/wiki/Costa_Rica" xr:uid="{00000000-0004-0000-2300-000033000000}"/>
    <hyperlink ref="C54" r:id="rId52" tooltip="Central African Republic" display="https://en.wikipedia.org/wiki/Central_African_Republic" xr:uid="{00000000-0004-0000-2300-000034000000}"/>
    <hyperlink ref="C55" r:id="rId53" tooltip="Cuba" display="https://en.wikipedia.org/wiki/Cuba" xr:uid="{00000000-0004-0000-2300-000035000000}"/>
    <hyperlink ref="C56" r:id="rId54" tooltip="Cape Verde" display="https://en.wikipedia.org/wiki/Cape_Verde" xr:uid="{00000000-0004-0000-2300-000036000000}"/>
    <hyperlink ref="C57" r:id="rId55" tooltip="Cook Islands" display="https://en.wikipedia.org/wiki/Cook_Islands" xr:uid="{00000000-0004-0000-2300-000037000000}"/>
    <hyperlink ref="C58" r:id="rId56" tooltip="Cyprus" display="https://en.wikipedia.org/wiki/Cyprus" xr:uid="{00000000-0004-0000-2300-000038000000}"/>
    <hyperlink ref="C59" r:id="rId57" tooltip="Czech Republic" display="https://en.wikipedia.org/wiki/Czech_Republic" xr:uid="{00000000-0004-0000-2300-000039000000}"/>
    <hyperlink ref="C60" r:id="rId58" tooltip="Denmark" display="https://en.wikipedia.org/wiki/Denmark" xr:uid="{00000000-0004-0000-2300-00003A000000}"/>
    <hyperlink ref="C61" r:id="rId59" tooltip="Djibouti" display="https://en.wikipedia.org/wiki/Djibouti" xr:uid="{00000000-0004-0000-2300-00003B000000}"/>
    <hyperlink ref="C62" r:id="rId60" tooltip="Dominica" display="https://en.wikipedia.org/wiki/Dominica" xr:uid="{00000000-0004-0000-2300-00003C000000}"/>
    <hyperlink ref="C63" r:id="rId61" tooltip="Dominican Republic" display="https://en.wikipedia.org/wiki/Dominican_Republic" xr:uid="{00000000-0004-0000-2300-00003D000000}"/>
    <hyperlink ref="C64" r:id="rId62" tooltip="Ecuador" display="https://en.wikipedia.org/wiki/Ecuador" xr:uid="{00000000-0004-0000-2300-00003E000000}"/>
    <hyperlink ref="C65" r:id="rId63" tooltip="Europe" display="https://en.wikipedia.org/wiki/Europe" xr:uid="{00000000-0004-0000-2300-00003F000000}"/>
    <hyperlink ref="C66" r:id="rId64" tooltip="Egypt" display="https://en.wikipedia.org/wiki/Egypt" xr:uid="{00000000-0004-0000-2300-000040000000}"/>
    <hyperlink ref="C67" r:id="rId65" tooltip="Republic of Ireland" display="https://en.wikipedia.org/wiki/Republic_of_Ireland" xr:uid="{00000000-0004-0000-2300-000041000000}"/>
    <hyperlink ref="C68" r:id="rId66" tooltip="Equatorial Guinea" display="https://en.wikipedia.org/wiki/Equatorial_Guinea" xr:uid="{00000000-0004-0000-2300-000042000000}"/>
    <hyperlink ref="C69" r:id="rId67" tooltip="Estonia" display="https://en.wikipedia.org/wiki/Estonia" xr:uid="{00000000-0004-0000-2300-000043000000}"/>
    <hyperlink ref="C70" r:id="rId68" tooltip="Eritrea" display="https://en.wikipedia.org/wiki/Eritrea" xr:uid="{00000000-0004-0000-2300-000044000000}"/>
    <hyperlink ref="C71" r:id="rId69" tooltip="Spain" display="https://en.wikipedia.org/wiki/Spain" xr:uid="{00000000-0004-0000-2300-000045000000}"/>
    <hyperlink ref="C72" r:id="rId70" tooltip="Ethiopia" display="https://en.wikipedia.org/wiki/Ethiopia" xr:uid="{00000000-0004-0000-2300-000046000000}"/>
    <hyperlink ref="C73" r:id="rId71" tooltip="Africa" display="https://en.wikipedia.org/wiki/Africa" xr:uid="{00000000-0004-0000-2300-000047000000}"/>
    <hyperlink ref="C74" r:id="rId72" tooltip="French Guiana" display="https://en.wikipedia.org/wiki/French_Guiana" xr:uid="{00000000-0004-0000-2300-000048000000}"/>
    <hyperlink ref="C75" r:id="rId73" tooltip="Finland" display="https://en.wikipedia.org/wiki/Finland" xr:uid="{00000000-0004-0000-2300-000049000000}"/>
    <hyperlink ref="C76" r:id="rId74" tooltip="Fiji" display="https://en.wikipedia.org/wiki/Fiji" xr:uid="{00000000-0004-0000-2300-00004A000000}"/>
    <hyperlink ref="C77" r:id="rId75" tooltip="Falkland Islands" display="https://en.wikipedia.org/wiki/Falkland_Islands" xr:uid="{00000000-0004-0000-2300-00004B000000}"/>
    <hyperlink ref="C78" r:id="rId76" tooltip="Federated States of Micronesia" display="https://en.wikipedia.org/wiki/Federated_States_of_Micronesia" xr:uid="{00000000-0004-0000-2300-00004C000000}"/>
    <hyperlink ref="C79" r:id="rId77" tooltip="Faroe Islands" display="https://en.wikipedia.org/wiki/Faroe_Islands" xr:uid="{00000000-0004-0000-2300-00004D000000}"/>
    <hyperlink ref="C80" r:id="rId78" tooltip="French Polynesia" display="https://en.wikipedia.org/wiki/French_Polynesia" xr:uid="{00000000-0004-0000-2300-00004E000000}"/>
    <hyperlink ref="C81" r:id="rId79" tooltip="France" display="https://en.wikipedia.org/wiki/France" xr:uid="{00000000-0004-0000-2300-00004F000000}"/>
    <hyperlink ref="C82" r:id="rId80" tooltip="French Southern Territories" display="https://en.wikipedia.org/wiki/French_Southern_Territories" xr:uid="{00000000-0004-0000-2300-000050000000}"/>
    <hyperlink ref="C83" r:id="rId81" tooltip="Republic of Macedonia" display="https://en.wikipedia.org/wiki/Republic_of_Macedonia" xr:uid="{00000000-0004-0000-2300-000051000000}"/>
    <hyperlink ref="C84" r:id="rId82" tooltip="The Gambia" display="https://en.wikipedia.org/wiki/The_Gambia" xr:uid="{00000000-0004-0000-2300-000052000000}"/>
    <hyperlink ref="C85" r:id="rId83" tooltip="Gabon" display="https://en.wikipedia.org/wiki/Gabon" xr:uid="{00000000-0004-0000-2300-000053000000}"/>
    <hyperlink ref="C86" r:id="rId84" tooltip="East Germany" display="https://en.wikipedia.org/wiki/East_Germany" xr:uid="{00000000-0004-0000-2300-000054000000}"/>
    <hyperlink ref="C87" r:id="rId85" tooltip="Germany" display="https://en.wikipedia.org/wiki/Germany" xr:uid="{00000000-0004-0000-2300-000055000000}"/>
    <hyperlink ref="C88" r:id="rId86" tooltip="Georgia (country)" display="https://en.wikipedia.org/wiki/Georgia_(country)" xr:uid="{00000000-0004-0000-2300-000056000000}"/>
    <hyperlink ref="C89" r:id="rId87" tooltip="Ghana" display="https://en.wikipedia.org/wiki/Ghana" xr:uid="{00000000-0004-0000-2300-000057000000}"/>
    <hyperlink ref="C90" r:id="rId88" tooltip="Gibraltar" display="https://en.wikipedia.org/wiki/Gibraltar" xr:uid="{00000000-0004-0000-2300-000058000000}"/>
    <hyperlink ref="C91" r:id="rId89" tooltip="Grenada" display="https://en.wikipedia.org/wiki/Grenada" xr:uid="{00000000-0004-0000-2300-000059000000}"/>
    <hyperlink ref="C92" r:id="rId90" tooltip="Greenland" display="https://en.wikipedia.org/wiki/Greenland" xr:uid="{00000000-0004-0000-2300-00005A000000}"/>
    <hyperlink ref="C93" r:id="rId91" tooltip="Guadeloupe" display="https://en.wikipedia.org/wiki/Guadeloupe" xr:uid="{00000000-0004-0000-2300-00005B000000}"/>
    <hyperlink ref="C94" r:id="rId92" tooltip="Guam" display="https://en.wikipedia.org/wiki/Guam" xr:uid="{00000000-0004-0000-2300-00005C000000}"/>
    <hyperlink ref="C95" r:id="rId93" tooltip="Greece" display="https://en.wikipedia.org/wiki/Greece" xr:uid="{00000000-0004-0000-2300-00005D000000}"/>
    <hyperlink ref="C96" r:id="rId94" tooltip="Guatemala" display="https://en.wikipedia.org/wiki/Guatemala" xr:uid="{00000000-0004-0000-2300-00005E000000}"/>
    <hyperlink ref="C97" r:id="rId95" tooltip="Guinea" display="https://en.wikipedia.org/wiki/Guinea" xr:uid="{00000000-0004-0000-2300-00005F000000}"/>
    <hyperlink ref="C98" r:id="rId96" tooltip="Guyana" display="https://en.wikipedia.org/wiki/Guyana" xr:uid="{00000000-0004-0000-2300-000060000000}"/>
    <hyperlink ref="C99" r:id="rId97" tooltip="Haiti" display="https://en.wikipedia.org/wiki/Haiti" xr:uid="{00000000-0004-0000-2300-000061000000}"/>
    <hyperlink ref="C100" r:id="rId98" tooltip="Hong Kong" display="https://en.wikipedia.org/wiki/Hong_Kong" xr:uid="{00000000-0004-0000-2300-000062000000}"/>
    <hyperlink ref="C101" r:id="rId99" tooltip="Heard and McDonald Islands" display="https://en.wikipedia.org/wiki/Heard_and_McDonald_Islands" xr:uid="{00000000-0004-0000-2300-000063000000}"/>
    <hyperlink ref="C102" r:id="rId100" tooltip="Honduras" display="https://en.wikipedia.org/wiki/Honduras" xr:uid="{00000000-0004-0000-2300-000064000000}"/>
    <hyperlink ref="C103" r:id="rId101" tooltip="Howland Island" display="https://en.wikipedia.org/wiki/Howland_Island" xr:uid="{00000000-0004-0000-2300-000065000000}"/>
    <hyperlink ref="C104" r:id="rId102" tooltip="Croatia" display="https://en.wikipedia.org/wiki/Croatia" xr:uid="{00000000-0004-0000-2300-000066000000}"/>
    <hyperlink ref="C105" r:id="rId103" tooltip="Hungary" display="https://en.wikipedia.org/wiki/Hungary" xr:uid="{00000000-0004-0000-2300-000067000000}"/>
    <hyperlink ref="C106" r:id="rId104" tooltip="Iceland" display="https://en.wikipedia.org/wiki/Iceland" xr:uid="{00000000-0004-0000-2300-000068000000}"/>
    <hyperlink ref="C107" r:id="rId105" tooltip="Indonesia" display="https://en.wikipedia.org/wiki/Indonesia" xr:uid="{00000000-0004-0000-2300-000069000000}"/>
    <hyperlink ref="C108" r:id="rId106" tooltip="India" display="https://en.wikipedia.org/wiki/India" xr:uid="{00000000-0004-0000-2300-00006A000000}"/>
    <hyperlink ref="C109" r:id="rId107" tooltip="British Indian Ocean Territory" display="https://en.wikipedia.org/wiki/British_Indian_Ocean_Territory" xr:uid="{00000000-0004-0000-2300-00006B000000}"/>
    <hyperlink ref="C110" r:id="rId108" tooltip="U.S. Minor Outlying Islands" display="https://en.wikipedia.org/wiki/U.S._Minor_Outlying_Islands" xr:uid="{00000000-0004-0000-2300-00006C000000}"/>
    <hyperlink ref="C113" r:id="rId109" tooltip="Iran" display="https://en.wikipedia.org/wiki/Iran" xr:uid="{00000000-0004-0000-2300-00006D000000}"/>
    <hyperlink ref="C114" r:id="rId110" tooltip="Israel" display="https://en.wikipedia.org/wiki/Israel" xr:uid="{00000000-0004-0000-2300-00006E000000}"/>
    <hyperlink ref="C115" r:id="rId111" tooltip="Italy" display="https://en.wikipedia.org/wiki/Italy" xr:uid="{00000000-0004-0000-2300-00006F000000}"/>
    <hyperlink ref="C116" r:id="rId112" tooltip="Côte d'Ivoire" display="https://en.wikipedia.org/wiki/C%C3%B4te_d%27Ivoire" xr:uid="{00000000-0004-0000-2300-000070000000}"/>
    <hyperlink ref="C117" r:id="rId113" tooltip="Iraq" display="https://en.wikipedia.org/wiki/Iraq" xr:uid="{00000000-0004-0000-2300-000071000000}"/>
    <hyperlink ref="C118" r:id="rId114" tooltip="Japan" display="https://en.wikipedia.org/wiki/Japan" xr:uid="{00000000-0004-0000-2300-000072000000}"/>
    <hyperlink ref="C119" r:id="rId115" tooltip="Jamaica" display="https://en.wikipedia.org/wiki/Jamaica" xr:uid="{00000000-0004-0000-2300-000073000000}"/>
    <hyperlink ref="C120" r:id="rId116" tooltip="Jan Mayen Island" display="https://en.wikipedia.org/wiki/Jan_Mayen_Island" xr:uid="{00000000-0004-0000-2300-000074000000}"/>
    <hyperlink ref="C122" r:id="rId117" tooltip="Jordan" display="https://en.wikipedia.org/wiki/Jordan" xr:uid="{00000000-0004-0000-2300-000075000000}"/>
    <hyperlink ref="C123" r:id="rId118" tooltip="Johnston Atoll" display="https://en.wikipedia.org/wiki/Johnston_Atoll" xr:uid="{00000000-0004-0000-2300-000076000000}"/>
    <hyperlink ref="C124" r:id="rId119" tooltip="Kenya" display="https://en.wikipedia.org/wiki/Kenya" xr:uid="{00000000-0004-0000-2300-000077000000}"/>
    <hyperlink ref="C125" r:id="rId120" tooltip="Kyrgyzstan" display="https://en.wikipedia.org/wiki/Kyrgyzstan" xr:uid="{00000000-0004-0000-2300-000078000000}"/>
    <hyperlink ref="C126" r:id="rId121" tooltip="North Korea" display="https://en.wikipedia.org/wiki/North_Korea" xr:uid="{00000000-0004-0000-2300-000079000000}"/>
    <hyperlink ref="C127" r:id="rId122" tooltip="Kiribati" display="https://en.wikipedia.org/wiki/Kiribati" xr:uid="{00000000-0004-0000-2300-00007A000000}"/>
    <hyperlink ref="C128" r:id="rId123" tooltip="South Korea" display="https://en.wikipedia.org/wiki/South_Korea" xr:uid="{00000000-0004-0000-2300-00007B000000}"/>
    <hyperlink ref="C129" r:id="rId124" tooltip="Christmas Island" display="https://en.wikipedia.org/wiki/Christmas_Island" xr:uid="{00000000-0004-0000-2300-00007C000000}"/>
    <hyperlink ref="C130" r:id="rId125" tooltip="Kuwait" display="https://en.wikipedia.org/wiki/Kuwait" xr:uid="{00000000-0004-0000-2300-00007D000000}"/>
    <hyperlink ref="C131" r:id="rId126" tooltip="Kazakhstan" display="https://en.wikipedia.org/wiki/Kazakhstan" xr:uid="{00000000-0004-0000-2300-00007E000000}"/>
    <hyperlink ref="C132" r:id="rId127" tooltip="Lao People's Democratic Republic" display="https://en.wikipedia.org/wiki/Lao_People%27s_Democratic_Republic" xr:uid="{00000000-0004-0000-2300-00007F000000}"/>
    <hyperlink ref="C133" r:id="rId128" tooltip="Lebanon" display="https://en.wikipedia.org/wiki/Lebanon" xr:uid="{00000000-0004-0000-2300-000080000000}"/>
    <hyperlink ref="C134" r:id="rId129" tooltip="Latvia" display="https://en.wikipedia.org/wiki/Latvia" xr:uid="{00000000-0004-0000-2300-000081000000}"/>
    <hyperlink ref="C135" r:id="rId130" tooltip="Lithuania" display="https://en.wikipedia.org/wiki/Lithuania" xr:uid="{00000000-0004-0000-2300-000082000000}"/>
    <hyperlink ref="C136" r:id="rId131" tooltip="Liberia" display="https://en.wikipedia.org/wiki/Liberia" xr:uid="{00000000-0004-0000-2300-000083000000}"/>
    <hyperlink ref="C137" r:id="rId132" tooltip="Slovakia" display="https://en.wikipedia.org/wiki/Slovakia" xr:uid="{00000000-0004-0000-2300-000084000000}"/>
    <hyperlink ref="C138" r:id="rId133" tooltip="Liechtenstein" display="https://en.wikipedia.org/wiki/Liechtenstein" xr:uid="{00000000-0004-0000-2300-000085000000}"/>
    <hyperlink ref="C139" r:id="rId134" tooltip="Lesotho" display="https://en.wikipedia.org/wiki/Lesotho" xr:uid="{00000000-0004-0000-2300-000086000000}"/>
    <hyperlink ref="C140" r:id="rId135" tooltip="Luxembourg" display="https://en.wikipedia.org/wiki/Luxembourg" xr:uid="{00000000-0004-0000-2300-000087000000}"/>
    <hyperlink ref="C141" r:id="rId136" tooltip="Libyan Arab Jamahiriya" display="https://en.wikipedia.org/wiki/Libyan_Arab_Jamahiriya" xr:uid="{00000000-0004-0000-2300-000088000000}"/>
    <hyperlink ref="C142" r:id="rId137" tooltip="Madagascar" display="https://en.wikipedia.org/wiki/Madagascar" xr:uid="{00000000-0004-0000-2300-000089000000}"/>
    <hyperlink ref="C143" r:id="rId138" tooltip="Martinique" display="https://en.wikipedia.org/wiki/Martinique" xr:uid="{00000000-0004-0000-2300-00008A000000}"/>
    <hyperlink ref="C144" r:id="rId139" tooltip="Macau" display="https://en.wikipedia.org/wiki/Macau" xr:uid="{00000000-0004-0000-2300-00008B000000}"/>
    <hyperlink ref="C145" r:id="rId140" tooltip="Moldova" display="https://en.wikipedia.org/wiki/Moldova" xr:uid="{00000000-0004-0000-2300-00008C000000}"/>
    <hyperlink ref="C146" r:id="rId141" tooltip="Montenegro" display="https://en.wikipedia.org/wiki/Montenegro" xr:uid="{00000000-0004-0000-2300-00008D000000}"/>
    <hyperlink ref="C147" r:id="rId142" tooltip="Mongolia" display="https://en.wikipedia.org/wiki/Mongolia" xr:uid="{00000000-0004-0000-2300-00008E000000}"/>
    <hyperlink ref="C148" r:id="rId143" tooltip="Montserrat" display="https://en.wikipedia.org/wiki/Montserrat" xr:uid="{00000000-0004-0000-2300-00008F000000}"/>
    <hyperlink ref="C149" r:id="rId144" tooltip="Malawi" display="https://en.wikipedia.org/wiki/Malawi" xr:uid="{00000000-0004-0000-2300-000090000000}"/>
    <hyperlink ref="C150" r:id="rId145" tooltip="Mali" display="https://en.wikipedia.org/wiki/Mali" xr:uid="{00000000-0004-0000-2300-000091000000}"/>
    <hyperlink ref="C151" r:id="rId146" tooltip="Monaco" display="https://en.wikipedia.org/wiki/Monaco" xr:uid="{00000000-0004-0000-2300-000092000000}"/>
    <hyperlink ref="C152" r:id="rId147" tooltip="Morocco" display="https://en.wikipedia.org/wiki/Morocco" xr:uid="{00000000-0004-0000-2300-000093000000}"/>
    <hyperlink ref="C153" r:id="rId148" tooltip="Mauritius" display="https://en.wikipedia.org/wiki/Mauritius" xr:uid="{00000000-0004-0000-2300-000094000000}"/>
    <hyperlink ref="C154" r:id="rId149" tooltip="Mauritania" display="https://en.wikipedia.org/wiki/Mauritania" xr:uid="{00000000-0004-0000-2300-000095000000}"/>
    <hyperlink ref="C155" r:id="rId150" tooltip="Malta" display="https://en.wikipedia.org/wiki/Malta" xr:uid="{00000000-0004-0000-2300-000096000000}"/>
    <hyperlink ref="C156" r:id="rId151" tooltip="Oman" display="https://en.wikipedia.org/wiki/Oman" xr:uid="{00000000-0004-0000-2300-000097000000}"/>
    <hyperlink ref="C157" r:id="rId152" tooltip="Maldives" display="https://en.wikipedia.org/wiki/Maldives" xr:uid="{00000000-0004-0000-2300-000098000000}"/>
    <hyperlink ref="C158" r:id="rId153" tooltip="Mexico" display="https://en.wikipedia.org/wiki/Mexico" xr:uid="{00000000-0004-0000-2300-000099000000}"/>
    <hyperlink ref="C159" r:id="rId154" tooltip="Malaysia" display="https://en.wikipedia.org/wiki/Malaysia" xr:uid="{00000000-0004-0000-2300-00009A000000}"/>
    <hyperlink ref="C160" r:id="rId155" tooltip="Mozambique" display="https://en.wikipedia.org/wiki/Mozambique" xr:uid="{00000000-0004-0000-2300-00009B000000}"/>
    <hyperlink ref="C161" r:id="rId156" tooltip="Netherlands Antilles" display="https://en.wikipedia.org/wiki/Netherlands_Antilles" xr:uid="{00000000-0004-0000-2300-00009C000000}"/>
    <hyperlink ref="C162" r:id="rId157" tooltip="New Caledonia" display="https://en.wikipedia.org/wiki/New_Caledonia" xr:uid="{00000000-0004-0000-2300-00009D000000}"/>
    <hyperlink ref="C163" r:id="rId158" tooltip="Niue" display="https://en.wikipedia.org/wiki/Niue" xr:uid="{00000000-0004-0000-2300-00009E000000}"/>
    <hyperlink ref="C164" r:id="rId159" tooltip="Norfolk Island" display="https://en.wikipedia.org/wiki/Norfolk_Island" xr:uid="{00000000-0004-0000-2300-00009F000000}"/>
    <hyperlink ref="C165" r:id="rId160" tooltip="Niger" display="https://en.wikipedia.org/wiki/Niger" xr:uid="{00000000-0004-0000-2300-0000A0000000}"/>
    <hyperlink ref="C166" r:id="rId161" tooltip="Vanuatu" display="https://en.wikipedia.org/wiki/Vanuatu" xr:uid="{00000000-0004-0000-2300-0000A1000000}"/>
    <hyperlink ref="C167" r:id="rId162" tooltip="Nigeria" display="https://en.wikipedia.org/wiki/Nigeria" xr:uid="{00000000-0004-0000-2300-0000A2000000}"/>
    <hyperlink ref="C168" r:id="rId163" tooltip="Netherlands" display="https://en.wikipedia.org/wiki/Netherlands" xr:uid="{00000000-0004-0000-2300-0000A3000000}"/>
    <hyperlink ref="C169" r:id="rId164" tooltip="North America" display="https://en.wikipedia.org/wiki/North_America" xr:uid="{00000000-0004-0000-2300-0000A4000000}"/>
    <hyperlink ref="C170" r:id="rId165" tooltip="Norway" display="https://en.wikipedia.org/wiki/Norway" xr:uid="{00000000-0004-0000-2300-0000A5000000}"/>
    <hyperlink ref="C171" r:id="rId166" tooltip="Nepal" display="https://en.wikipedia.org/wiki/Nepal" xr:uid="{00000000-0004-0000-2300-0000A6000000}"/>
    <hyperlink ref="C172" r:id="rId167" tooltip="Nauru" display="https://en.wikipedia.org/wiki/Nauru" xr:uid="{00000000-0004-0000-2300-0000A7000000}"/>
    <hyperlink ref="C173" r:id="rId168" tooltip="Suriname" display="https://en.wikipedia.org/wiki/Suriname" xr:uid="{00000000-0004-0000-2300-0000A8000000}"/>
    <hyperlink ref="C175" r:id="rId169" tooltip="Nicaragua" display="https://en.wikipedia.org/wiki/Nicaragua" xr:uid="{00000000-0004-0000-2300-0000A9000000}"/>
    <hyperlink ref="C176" r:id="rId170" tooltip="New Zealand" display="https://en.wikipedia.org/wiki/New_Zealand" xr:uid="{00000000-0004-0000-2300-0000AA000000}"/>
    <hyperlink ref="C177" r:id="rId171" tooltip="Paraguay" display="https://en.wikipedia.org/wiki/Paraguay" xr:uid="{00000000-0004-0000-2300-0000AB000000}"/>
    <hyperlink ref="C178" r:id="rId172" tooltip="Pitcairn Islands" display="https://en.wikipedia.org/wiki/Pitcairn_Islands" xr:uid="{00000000-0004-0000-2300-0000AC000000}"/>
    <hyperlink ref="C179" r:id="rId173" tooltip="Peru" display="https://en.wikipedia.org/wiki/Peru" xr:uid="{00000000-0004-0000-2300-0000AD000000}"/>
    <hyperlink ref="C180" r:id="rId174" tooltip="Paracel Islands" display="https://en.wikipedia.org/wiki/Paracel_Islands" xr:uid="{00000000-0004-0000-2300-0000AE000000}"/>
    <hyperlink ref="C181" r:id="rId175" tooltip="Pakistan" display="https://en.wikipedia.org/wiki/Pakistan" xr:uid="{00000000-0004-0000-2300-0000AF000000}"/>
    <hyperlink ref="C182" r:id="rId176" tooltip="Poland" display="https://en.wikipedia.org/wiki/Poland" xr:uid="{00000000-0004-0000-2300-0000B0000000}"/>
    <hyperlink ref="C183" r:id="rId177" tooltip="Panama" display="https://en.wikipedia.org/wiki/Panama" xr:uid="{00000000-0004-0000-2300-0000B1000000}"/>
    <hyperlink ref="C184" r:id="rId178" tooltip="Portugal" display="https://en.wikipedia.org/wiki/Portugal" xr:uid="{00000000-0004-0000-2300-0000B2000000}"/>
    <hyperlink ref="C185" r:id="rId179" tooltip="Papua New Guinea" display="https://en.wikipedia.org/wiki/Papua_New_Guinea" xr:uid="{00000000-0004-0000-2300-0000B3000000}"/>
    <hyperlink ref="C186" r:id="rId180" tooltip="Palau" display="https://en.wikipedia.org/wiki/Palau" xr:uid="{00000000-0004-0000-2300-0000B4000000}"/>
    <hyperlink ref="C187" r:id="rId181" tooltip="Palestinian territories" display="https://en.wikipedia.org/wiki/Palestinian_territories" xr:uid="{00000000-0004-0000-2300-0000B5000000}"/>
    <hyperlink ref="C189" r:id="rId182" tooltip="Guinea-Bissau" display="https://en.wikipedia.org/wiki/Guinea-Bissau" xr:uid="{00000000-0004-0000-2300-0000B6000000}"/>
    <hyperlink ref="C190" r:id="rId183" tooltip="Qatar" display="https://en.wikipedia.org/wiki/Qatar" xr:uid="{00000000-0004-0000-2300-0000B7000000}"/>
    <hyperlink ref="C191" r:id="rId184" tooltip="Réunion" display="https://en.wikipedia.org/wiki/R%C3%A9union" xr:uid="{00000000-0004-0000-2300-0000B8000000}"/>
    <hyperlink ref="C192" r:id="rId185" tooltip="Marshall Islands" display="https://en.wikipedia.org/wiki/Marshall_Islands" xr:uid="{00000000-0004-0000-2300-0000B9000000}"/>
    <hyperlink ref="C193" r:id="rId186" tooltip="Romania" display="https://en.wikipedia.org/wiki/Romania" xr:uid="{00000000-0004-0000-2300-0000BA000000}"/>
    <hyperlink ref="C194" r:id="rId187" tooltip="Philippines" display="https://en.wikipedia.org/wiki/Philippines" xr:uid="{00000000-0004-0000-2300-0000BB000000}"/>
    <hyperlink ref="C195" r:id="rId188" tooltip="Puerto Rico" display="https://en.wikipedia.org/wiki/Puerto_Rico" xr:uid="{00000000-0004-0000-2300-0000BC000000}"/>
    <hyperlink ref="C196" r:id="rId189" tooltip="Serbia" display="https://en.wikipedia.org/wiki/Serbia" xr:uid="{00000000-0004-0000-2300-0000BD000000}"/>
    <hyperlink ref="C197" r:id="rId190" tooltip="Russia" display="https://en.wikipedia.org/wiki/Russia" xr:uid="{00000000-0004-0000-2300-0000BE000000}"/>
    <hyperlink ref="C198" r:id="rId191" tooltip="Rwanda" display="https://en.wikipedia.org/wiki/Rwanda" xr:uid="{00000000-0004-0000-2300-0000BF000000}"/>
    <hyperlink ref="C199" r:id="rId192" tooltip="Saudi Arabia" display="https://en.wikipedia.org/wiki/Saudi_Arabia" xr:uid="{00000000-0004-0000-2300-0000C0000000}"/>
    <hyperlink ref="C200" r:id="rId193" tooltip="Saint Pierre and Miquelon" display="https://en.wikipedia.org/wiki/Saint_Pierre_and_Miquelon" xr:uid="{00000000-0004-0000-2300-0000C1000000}"/>
    <hyperlink ref="C202" r:id="rId194" tooltip="Saint Kitts and Nevis" display="https://en.wikipedia.org/wiki/Saint_Kitts_and_Nevis" xr:uid="{00000000-0004-0000-2300-0000C2000000}"/>
    <hyperlink ref="C203" r:id="rId195" tooltip="Seychelles" display="https://en.wikipedia.org/wiki/Seychelles" xr:uid="{00000000-0004-0000-2300-0000C3000000}"/>
    <hyperlink ref="C204" r:id="rId196" tooltip="South Africa" display="https://en.wikipedia.org/wiki/South_Africa" xr:uid="{00000000-0004-0000-2300-0000C4000000}"/>
    <hyperlink ref="C205" r:id="rId197" tooltip="Senegal" display="https://en.wikipedia.org/wiki/Senegal" xr:uid="{00000000-0004-0000-2300-0000C5000000}"/>
    <hyperlink ref="C206" r:id="rId198" tooltip="Saint Helena" display="https://en.wikipedia.org/wiki/Saint_Helena" xr:uid="{00000000-0004-0000-2300-0000C6000000}"/>
    <hyperlink ref="C207" r:id="rId199" tooltip="Slovenia" display="https://en.wikipedia.org/wiki/Slovenia" xr:uid="{00000000-0004-0000-2300-0000C7000000}"/>
    <hyperlink ref="C208" r:id="rId200" tooltip="Svalbard and Jan Mayen Islands" display="https://en.wikipedia.org/wiki/Svalbard_and_Jan_Mayen_Islands" xr:uid="{00000000-0004-0000-2300-0000C8000000}"/>
    <hyperlink ref="C209" r:id="rId201" tooltip="Sierra Leone" display="https://en.wikipedia.org/wiki/Sierra_Leone" xr:uid="{00000000-0004-0000-2300-0000C9000000}"/>
    <hyperlink ref="C210" r:id="rId202" tooltip="San Marino" display="https://en.wikipedia.org/wiki/San_Marino" xr:uid="{00000000-0004-0000-2300-0000CA000000}"/>
    <hyperlink ref="C211" r:id="rId203" tooltip="Singapore" display="https://en.wikipedia.org/wiki/Singapore" xr:uid="{00000000-0004-0000-2300-0000CB000000}"/>
    <hyperlink ref="C212" r:id="rId204" tooltip="Somalia" display="https://en.wikipedia.org/wiki/Somalia" xr:uid="{00000000-0004-0000-2300-0000CC000000}"/>
    <hyperlink ref="C213" r:id="rId205" tooltip="South America" display="https://en.wikipedia.org/wiki/South_America" xr:uid="{00000000-0004-0000-2300-0000CD000000}"/>
    <hyperlink ref="C214" r:id="rId206" tooltip="American Samoa" display="https://en.wikipedia.org/wiki/American_Samoa" xr:uid="{00000000-0004-0000-2300-0000CE000000}"/>
    <hyperlink ref="C215" r:id="rId207" tooltip="Samoa" display="https://en.wikipedia.org/wiki/Samoa" xr:uid="{00000000-0004-0000-2300-0000CF000000}"/>
    <hyperlink ref="C217" r:id="rId208" tooltip="Saint Lucia" display="https://en.wikipedia.org/wiki/Saint_Lucia" xr:uid="{00000000-0004-0000-2300-0000D0000000}"/>
    <hyperlink ref="C218" r:id="rId209" tooltip="Sudan" display="https://en.wikipedia.org/wiki/Sudan" xr:uid="{00000000-0004-0000-2300-0000D1000000}"/>
    <hyperlink ref="C219" r:id="rId210" tooltip="El Salvador" display="https://en.wikipedia.org/wiki/El_Salvador" xr:uid="{00000000-0004-0000-2300-0000D2000000}"/>
    <hyperlink ref="C220" r:id="rId211" tooltip="Sweden" display="https://en.wikipedia.org/wiki/Sweden" xr:uid="{00000000-0004-0000-2300-0000D3000000}"/>
    <hyperlink ref="C221" r:id="rId212" tooltip="South Georgia and South Sandwich Islands" display="https://en.wikipedia.org/wiki/South_Georgia_and_South_Sandwich_Islands" xr:uid="{00000000-0004-0000-2300-0000D4000000}"/>
    <hyperlink ref="C222" r:id="rId213" tooltip="Syrian Arab Republic" display="https://en.wikipedia.org/wiki/Syrian_Arab_Republic" xr:uid="{00000000-0004-0000-2300-0000D5000000}"/>
    <hyperlink ref="C223" r:id="rId214" tooltip="Switzerland" display="https://en.wikipedia.org/wiki/Switzerland" xr:uid="{00000000-0004-0000-2300-0000D6000000}"/>
    <hyperlink ref="C224" r:id="rId215" tooltip="United Arab Emirates" display="https://en.wikipedia.org/wiki/United_Arab_Emirates" xr:uid="{00000000-0004-0000-2300-0000D7000000}"/>
    <hyperlink ref="C225" r:id="rId216" tooltip="Trinidad and Tobago" display="https://en.wikipedia.org/wiki/Trinidad_and_Tobago" xr:uid="{00000000-0004-0000-2300-0000D8000000}"/>
    <hyperlink ref="C226" r:id="rId217" tooltip="Thailand" display="https://en.wikipedia.org/wiki/Thailand" xr:uid="{00000000-0004-0000-2300-0000D9000000}"/>
    <hyperlink ref="C227" r:id="rId218" tooltip="Tajikistan" display="https://en.wikipedia.org/wiki/Tajikistan" xr:uid="{00000000-0004-0000-2300-0000DA000000}"/>
    <hyperlink ref="C228" r:id="rId219" tooltip="Turks and Caicos Islands" display="https://en.wikipedia.org/wiki/Turks_and_Caicos_Islands" xr:uid="{00000000-0004-0000-2300-0000DB000000}"/>
    <hyperlink ref="C229" r:id="rId220" tooltip="Tokelau" display="https://en.wikipedia.org/wiki/Tokelau" xr:uid="{00000000-0004-0000-2300-0000DC000000}"/>
    <hyperlink ref="C230" r:id="rId221" tooltip="East Timor" display="https://en.wikipedia.org/wiki/East_Timor" xr:uid="{00000000-0004-0000-2300-0000DD000000}"/>
    <hyperlink ref="C231" r:id="rId222" tooltip="Tonga" display="https://en.wikipedia.org/wiki/Tonga" xr:uid="{00000000-0004-0000-2300-0000DE000000}"/>
    <hyperlink ref="C232" r:id="rId223" tooltip="Togo" display="https://en.wikipedia.org/wiki/Togo" xr:uid="{00000000-0004-0000-2300-0000DF000000}"/>
    <hyperlink ref="C233" r:id="rId224" tooltip="São Tomé and Príncipe" display="https://en.wikipedia.org/wiki/S%C3%A3o_Tom%C3%A9_and_Pr%C3%ADncipe" xr:uid="{00000000-0004-0000-2300-0000E0000000}"/>
    <hyperlink ref="C234" r:id="rId225" tooltip="Tunisia" display="https://en.wikipedia.org/wiki/Tunisia" xr:uid="{00000000-0004-0000-2300-0000E1000000}"/>
    <hyperlink ref="C235" r:id="rId226" tooltip="Turkey (country)" display="https://en.wikipedia.org/wiki/Turkey_(country)" xr:uid="{00000000-0004-0000-2300-0000E2000000}"/>
    <hyperlink ref="C236" r:id="rId227" tooltip="Tuvalu" display="https://en.wikipedia.org/wiki/Tuvalu" xr:uid="{00000000-0004-0000-2300-0000E3000000}"/>
    <hyperlink ref="C237" r:id="rId228" tooltip="Republic of China" display="https://en.wikipedia.org/wiki/Republic_of_China" xr:uid="{00000000-0004-0000-2300-0000E4000000}"/>
    <hyperlink ref="C238" r:id="rId229" tooltip="Turkmenistan" display="https://en.wikipedia.org/wiki/Turkmenistan" xr:uid="{00000000-0004-0000-2300-0000E5000000}"/>
    <hyperlink ref="C239" r:id="rId230" tooltip="Tanzania" display="https://en.wikipedia.org/wiki/Tanzania" xr:uid="{00000000-0004-0000-2300-0000E6000000}"/>
    <hyperlink ref="C240" r:id="rId231" tooltip="Uganda" display="https://en.wikipedia.org/wiki/Uganda" xr:uid="{00000000-0004-0000-2300-0000E7000000}"/>
    <hyperlink ref="C242" r:id="rId232" tooltip="Ukraine" display="https://en.wikipedia.org/wiki/Ukraine" xr:uid="{00000000-0004-0000-2300-0000E8000000}"/>
    <hyperlink ref="C243" r:id="rId233" tooltip="Union of Soviet Socialist Republics" display="https://en.wikipedia.org/wiki/Union_of_Soviet_Socialist_Republics" xr:uid="{00000000-0004-0000-2300-0000E9000000}"/>
    <hyperlink ref="C244" r:id="rId234" tooltip="United States of America" display="https://en.wikipedia.org/wiki/United_States_of_America" xr:uid="{00000000-0004-0000-2300-0000EA000000}"/>
    <hyperlink ref="C245" r:id="rId235" tooltip="Oceania" display="https://en.wikipedia.org/wiki/Oceania" xr:uid="{00000000-0004-0000-2300-0000EB000000}"/>
    <hyperlink ref="C246" r:id="rId236" tooltip="Burkina Faso" display="https://en.wikipedia.org/wiki/Burkina_Faso" xr:uid="{00000000-0004-0000-2300-0000EC000000}"/>
    <hyperlink ref="C247" r:id="rId237" tooltip="Uruguay" display="https://en.wikipedia.org/wiki/Uruguay" xr:uid="{00000000-0004-0000-2300-0000ED000000}"/>
    <hyperlink ref="C248" r:id="rId238" tooltip="Uzbekistan" display="https://en.wikipedia.org/wiki/Uzbekistan" xr:uid="{00000000-0004-0000-2300-0000EE000000}"/>
    <hyperlink ref="C249" r:id="rId239" tooltip="Saint Vincent and the Grenadines" display="https://en.wikipedia.org/wiki/Saint_Vincent_and_the_Grenadines" xr:uid="{00000000-0004-0000-2300-0000EF000000}"/>
    <hyperlink ref="C250" r:id="rId240" tooltip="Venezuela" display="https://en.wikipedia.org/wiki/Venezuela" xr:uid="{00000000-0004-0000-2300-0000F0000000}"/>
    <hyperlink ref="C251" r:id="rId241" tooltip="U.S. Virgin Islands" display="https://en.wikipedia.org/wiki/U.S._Virgin_Islands" xr:uid="{00000000-0004-0000-2300-0000F1000000}"/>
    <hyperlink ref="C253" r:id="rId242" tooltip="Vietnam" display="https://en.wikipedia.org/wiki/Vietnam" xr:uid="{00000000-0004-0000-2300-0000F2000000}"/>
    <hyperlink ref="C254" r:id="rId243" tooltip="British Virgin Islands" display="https://en.wikipedia.org/wiki/British_Virgin_Islands" xr:uid="{00000000-0004-0000-2300-0000F3000000}"/>
    <hyperlink ref="C255" r:id="rId244" tooltip="Vatican City" display="https://en.wikipedia.org/wiki/Vatican_City" xr:uid="{00000000-0004-0000-2300-0000F4000000}"/>
    <hyperlink ref="C256" r:id="rId245" tooltip="Namibia" display="https://en.wikipedia.org/wiki/Namibia" xr:uid="{00000000-0004-0000-2300-0000F5000000}"/>
    <hyperlink ref="C257" r:id="rId246" tooltip="Wallis and Futuna Islands" display="https://en.wikipedia.org/wiki/Wallis_and_Futuna_Islands" xr:uid="{00000000-0004-0000-2300-0000F6000000}"/>
    <hyperlink ref="C258" r:id="rId247" tooltip="Western Sahara" display="https://en.wikipedia.org/wiki/Western_Sahara" xr:uid="{00000000-0004-0000-2300-0000F7000000}"/>
    <hyperlink ref="C259" r:id="rId248" tooltip="Swaziland" display="https://en.wikipedia.org/wiki/Swaziland" xr:uid="{00000000-0004-0000-2300-0000F8000000}"/>
    <hyperlink ref="C261" r:id="rId249" tooltip="Supreme Headquarters Allied Powers Europe" display="https://en.wikipedia.org/wiki/Supreme_Headquarters_Allied_Powers_Europe" xr:uid="{00000000-0004-0000-2300-0000F9000000}"/>
    <hyperlink ref="C269" r:id="rId250" tooltip="SACLANT" display="https://en.wikipedia.org/wiki/SACLANT" xr:uid="{00000000-0004-0000-2300-0000FA000000}"/>
    <hyperlink ref="C272" r:id="rId251" tooltip="Yemen" display="https://en.wikipedia.org/wiki/Yemen" xr:uid="{00000000-0004-0000-2300-0000FB000000}"/>
    <hyperlink ref="C273" r:id="rId252" tooltip="Socialist Federal Republic of Yugoslavia" display="https://en.wikipedia.org/wiki/Socialist_Federal_Republic_of_Yugoslavia" xr:uid="{00000000-0004-0000-2300-0000FC000000}"/>
    <hyperlink ref="C274" r:id="rId253" tooltip="Mayotte" display="https://en.wikipedia.org/wiki/Mayotte" xr:uid="{00000000-0004-0000-2300-0000FD000000}"/>
    <hyperlink ref="C277" r:id="rId254" tooltip="Serbia and Montenegro" display="https://en.wikipedia.org/wiki/Serbia_and_Montenegro" xr:uid="{00000000-0004-0000-2300-0000FE000000}"/>
    <hyperlink ref="C279" r:id="rId255" tooltip="Federal Republic of Yugoslavia" display="https://en.wikipedia.org/wiki/Federal_Republic_of_Yugoslavia" xr:uid="{00000000-0004-0000-2300-0000FF000000}"/>
    <hyperlink ref="C280" r:id="rId256" tooltip="Zambia" display="https://en.wikipedia.org/wiki/Zambia" xr:uid="{00000000-0004-0000-2300-000000010000}"/>
  </hyperlinks>
  <pageMargins left="0.7" right="0.7" top="0.75" bottom="0.75" header="0.3" footer="0.3"/>
  <pageSetup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5"/>
  <sheetViews>
    <sheetView showGridLines="0" topLeftCell="A25" workbookViewId="0">
      <selection activeCell="L45" sqref="L45"/>
    </sheetView>
  </sheetViews>
  <sheetFormatPr defaultRowHeight="15"/>
  <cols>
    <col min="1" max="1" width="1.7109375" style="157" customWidth="1"/>
    <col min="2" max="2" width="15.7109375" style="3" customWidth="1"/>
    <col min="3" max="16384" width="9.140625" style="157"/>
  </cols>
  <sheetData>
    <row r="1" spans="1:15" ht="7.5" customHeight="1" thickBot="1">
      <c r="A1" s="37"/>
      <c r="B1" s="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 customHeight="1" thickBot="1">
      <c r="A2" s="37"/>
      <c r="B2" s="120" t="s">
        <v>816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s="36" customFormat="1" ht="13.5" customHeight="1" thickBot="1">
      <c r="A3" s="32"/>
      <c r="B3" s="123"/>
      <c r="C3" s="34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4" t="s">
        <v>25</v>
      </c>
      <c r="J3" s="34" t="s">
        <v>26</v>
      </c>
      <c r="K3" s="34" t="s">
        <v>27</v>
      </c>
      <c r="L3" s="34" t="s">
        <v>28</v>
      </c>
      <c r="M3" s="34" t="s">
        <v>29</v>
      </c>
      <c r="N3" s="34" t="s">
        <v>30</v>
      </c>
      <c r="O3" s="124" t="s">
        <v>40</v>
      </c>
    </row>
    <row r="4" spans="1:15" s="36" customFormat="1" ht="13.5" customHeight="1" thickBot="1">
      <c r="A4" s="32"/>
      <c r="B4" s="125"/>
      <c r="C4" s="34">
        <v>10</v>
      </c>
      <c r="D4" s="34">
        <v>11</v>
      </c>
      <c r="E4" s="34">
        <v>12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126"/>
    </row>
    <row r="5" spans="1:15" s="36" customFormat="1" ht="13.5" customHeight="1" thickBot="1">
      <c r="A5" s="32"/>
      <c r="B5" s="127" t="s">
        <v>17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ht="15.75" thickBot="1">
      <c r="A6" s="37"/>
      <c r="B6" s="25" t="str">
        <f>Master!AE6</f>
        <v>ALLEGHENY</v>
      </c>
      <c r="C6" s="152">
        <v>0</v>
      </c>
      <c r="D6" s="152">
        <v>0</v>
      </c>
      <c r="E6" s="152">
        <v>0</v>
      </c>
      <c r="F6" s="152">
        <v>5</v>
      </c>
      <c r="G6" s="152">
        <v>1</v>
      </c>
      <c r="H6" s="152">
        <v>0</v>
      </c>
      <c r="I6" s="152">
        <v>0</v>
      </c>
      <c r="J6" s="152">
        <v>10</v>
      </c>
      <c r="K6" s="152">
        <v>21</v>
      </c>
      <c r="L6" s="152"/>
      <c r="M6" s="152"/>
      <c r="N6" s="152"/>
      <c r="O6" s="152">
        <f>SUM(C6:N6)</f>
        <v>37</v>
      </c>
    </row>
    <row r="7" spans="1:15" ht="15.75" thickBot="1">
      <c r="A7" s="37"/>
      <c r="B7" s="25" t="str">
        <f>Master!AE7</f>
        <v>CLEARFIELD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/>
      <c r="M7" s="152"/>
      <c r="N7" s="152"/>
      <c r="O7" s="152">
        <f t="shared" ref="O7:O9" si="0">SUM(C7:N7)</f>
        <v>0</v>
      </c>
    </row>
    <row r="8" spans="1:15" ht="15.75" thickBot="1">
      <c r="A8" s="37"/>
      <c r="B8" s="25" t="str">
        <f>Master!AE8</f>
        <v>INDIANA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/>
      <c r="M8" s="152"/>
      <c r="N8" s="152"/>
      <c r="O8" s="152">
        <f t="shared" si="0"/>
        <v>0</v>
      </c>
    </row>
    <row r="9" spans="1:15" ht="15.75" thickBot="1">
      <c r="A9" s="37"/>
      <c r="B9" s="25" t="str">
        <f>Master!AE9</f>
        <v>WASHINGTON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/>
      <c r="M9" s="152"/>
      <c r="N9" s="152"/>
      <c r="O9" s="152">
        <f t="shared" si="0"/>
        <v>0</v>
      </c>
    </row>
    <row r="10" spans="1:15" ht="15.75" thickBot="1">
      <c r="A10" s="37"/>
      <c r="B10" s="30" t="s">
        <v>40</v>
      </c>
      <c r="C10" s="150">
        <v>0</v>
      </c>
      <c r="D10" s="150">
        <v>0</v>
      </c>
      <c r="E10" s="150">
        <v>0</v>
      </c>
      <c r="F10" s="150">
        <v>5</v>
      </c>
      <c r="G10" s="150">
        <v>1</v>
      </c>
      <c r="H10" s="150">
        <v>0</v>
      </c>
      <c r="I10" s="150">
        <v>0</v>
      </c>
      <c r="J10" s="150">
        <v>10</v>
      </c>
      <c r="K10" s="150">
        <v>21</v>
      </c>
      <c r="L10" s="150"/>
      <c r="M10" s="150"/>
      <c r="N10" s="150"/>
      <c r="O10" s="150">
        <f t="shared" ref="O10" si="1">SUM(O6:O9)</f>
        <v>37</v>
      </c>
    </row>
    <row r="11" spans="1:15" ht="13.5" customHeight="1" thickBot="1">
      <c r="A11" s="3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37"/>
    </row>
    <row r="12" spans="1:15" ht="15.75" thickBot="1">
      <c r="A12" s="37"/>
      <c r="B12" s="131" t="s">
        <v>32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15" ht="15.75" thickBot="1">
      <c r="A13" s="37"/>
      <c r="B13" s="26" t="str">
        <f>Master!AE15</f>
        <v>ADAMS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/>
      <c r="M13" s="152"/>
      <c r="N13" s="152"/>
      <c r="O13" s="152">
        <f>SUM(C13:N13)</f>
        <v>0</v>
      </c>
    </row>
    <row r="14" spans="1:15" ht="15.75" thickBot="1">
      <c r="A14" s="37"/>
      <c r="B14" s="26" t="str">
        <f>Master!AE16</f>
        <v>DAUPHIN</v>
      </c>
      <c r="C14" s="152">
        <v>0</v>
      </c>
      <c r="D14" s="152">
        <v>5</v>
      </c>
      <c r="E14" s="152">
        <v>0</v>
      </c>
      <c r="F14" s="152">
        <v>2</v>
      </c>
      <c r="G14" s="152">
        <v>2</v>
      </c>
      <c r="H14" s="152">
        <v>0</v>
      </c>
      <c r="I14" s="152">
        <v>0</v>
      </c>
      <c r="J14" s="152">
        <v>0</v>
      </c>
      <c r="K14" s="152">
        <v>5</v>
      </c>
      <c r="L14" s="152"/>
      <c r="M14" s="152"/>
      <c r="N14" s="152"/>
      <c r="O14" s="152">
        <f t="shared" ref="O14:O21" si="2">SUM(C14:N14)</f>
        <v>14</v>
      </c>
    </row>
    <row r="15" spans="1:15" ht="15.75" thickBot="1">
      <c r="A15" s="37"/>
      <c r="B15" s="26" t="str">
        <f>Master!AE17</f>
        <v>CENTRE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/>
      <c r="M15" s="152"/>
      <c r="N15" s="152"/>
      <c r="O15" s="152">
        <f t="shared" si="2"/>
        <v>0</v>
      </c>
    </row>
    <row r="16" spans="1:15" ht="15.75" thickBot="1">
      <c r="A16" s="37"/>
      <c r="B16" s="26" t="str">
        <f>Master!AE18</f>
        <v>CUMBERLAND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/>
      <c r="M16" s="152"/>
      <c r="N16" s="152"/>
      <c r="O16" s="152">
        <f t="shared" si="2"/>
        <v>0</v>
      </c>
    </row>
    <row r="17" spans="1:15" ht="15.75" thickBot="1">
      <c r="A17" s="37"/>
      <c r="B17" s="26" t="str">
        <f>Master!AE19</f>
        <v>FRANKLIN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/>
      <c r="M17" s="152"/>
      <c r="N17" s="152"/>
      <c r="O17" s="152">
        <f t="shared" si="2"/>
        <v>0</v>
      </c>
    </row>
    <row r="18" spans="1:15" ht="15.75" thickBot="1">
      <c r="A18" s="37"/>
      <c r="B18" s="26" t="str">
        <f>Master!AE20</f>
        <v>LANCASTER</v>
      </c>
      <c r="C18" s="152">
        <v>0</v>
      </c>
      <c r="D18" s="152">
        <v>7</v>
      </c>
      <c r="E18" s="152">
        <v>5</v>
      </c>
      <c r="F18" s="152">
        <v>12</v>
      </c>
      <c r="G18" s="152">
        <v>2</v>
      </c>
      <c r="H18" s="152">
        <v>0</v>
      </c>
      <c r="I18" s="152">
        <v>0</v>
      </c>
      <c r="J18" s="152">
        <v>5</v>
      </c>
      <c r="K18" s="152">
        <v>20</v>
      </c>
      <c r="L18" s="152"/>
      <c r="M18" s="152"/>
      <c r="N18" s="152"/>
      <c r="O18" s="152">
        <f t="shared" si="2"/>
        <v>51</v>
      </c>
    </row>
    <row r="19" spans="1:15" ht="15.75" thickBot="1">
      <c r="A19" s="37"/>
      <c r="B19" s="26" t="str">
        <f>Master!AE21</f>
        <v>LEBANON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/>
      <c r="M19" s="152"/>
      <c r="N19" s="152"/>
      <c r="O19" s="152">
        <f t="shared" si="2"/>
        <v>0</v>
      </c>
    </row>
    <row r="20" spans="1:15" ht="15.75" thickBot="1">
      <c r="A20" s="37"/>
      <c r="B20" s="26" t="str">
        <f>Master!AE22</f>
        <v>UNION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/>
      <c r="M20" s="152"/>
      <c r="N20" s="152"/>
      <c r="O20" s="152">
        <f t="shared" si="2"/>
        <v>0</v>
      </c>
    </row>
    <row r="21" spans="1:15" ht="15.75" thickBot="1">
      <c r="A21" s="37"/>
      <c r="B21" s="26" t="str">
        <f>Master!AE23</f>
        <v>YORK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/>
      <c r="M21" s="152"/>
      <c r="N21" s="152"/>
      <c r="O21" s="152">
        <f t="shared" si="2"/>
        <v>0</v>
      </c>
    </row>
    <row r="22" spans="1:15" ht="13.5" customHeight="1" thickBot="1">
      <c r="A22" s="37"/>
      <c r="B22" s="30" t="s">
        <v>40</v>
      </c>
      <c r="C22" s="150">
        <v>0</v>
      </c>
      <c r="D22" s="150">
        <v>12</v>
      </c>
      <c r="E22" s="150">
        <v>5</v>
      </c>
      <c r="F22" s="150">
        <v>14</v>
      </c>
      <c r="G22" s="150">
        <v>4</v>
      </c>
      <c r="H22" s="150">
        <v>0</v>
      </c>
      <c r="I22" s="150">
        <v>0</v>
      </c>
      <c r="J22" s="150">
        <v>5</v>
      </c>
      <c r="K22" s="150">
        <v>25</v>
      </c>
      <c r="L22" s="150"/>
      <c r="M22" s="150"/>
      <c r="N22" s="150"/>
      <c r="O22" s="150">
        <f t="shared" ref="O22" si="3">SUM(O13:O21)</f>
        <v>65</v>
      </c>
    </row>
    <row r="23" spans="1:15" ht="15.75" thickBot="1">
      <c r="A23" s="3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37"/>
    </row>
    <row r="24" spans="1:15" ht="15.75" thickBot="1">
      <c r="A24" s="37"/>
      <c r="B24" s="134" t="s">
        <v>41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15.75" customHeight="1" thickBot="1">
      <c r="A25" s="37"/>
      <c r="B25" s="27" t="str">
        <f>Master!AE30</f>
        <v>BERKS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/>
      <c r="M25" s="152"/>
      <c r="N25" s="152"/>
      <c r="O25" s="152">
        <f>SUM(C25:N25)</f>
        <v>0</v>
      </c>
    </row>
    <row r="26" spans="1:15" ht="15.75" thickBot="1">
      <c r="A26" s="37"/>
      <c r="B26" s="27" t="str">
        <f>Master!AE31</f>
        <v>BUCKS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/>
      <c r="M26" s="152"/>
      <c r="N26" s="152"/>
      <c r="O26" s="152">
        <f t="shared" ref="O26:O30" si="4">SUM(C26:N26)</f>
        <v>0</v>
      </c>
    </row>
    <row r="27" spans="1:15" ht="15.75" thickBot="1">
      <c r="A27" s="37"/>
      <c r="B27" s="27" t="str">
        <f>Master!AE32</f>
        <v>CHESTER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/>
      <c r="M27" s="152"/>
      <c r="N27" s="152"/>
      <c r="O27" s="152">
        <f t="shared" si="4"/>
        <v>0</v>
      </c>
    </row>
    <row r="28" spans="1:15" ht="15.75" thickBot="1">
      <c r="A28" s="37"/>
      <c r="B28" s="27" t="str">
        <f>Master!AE33</f>
        <v>DELAWARE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/>
      <c r="M28" s="152"/>
      <c r="N28" s="152"/>
      <c r="O28" s="152">
        <f t="shared" si="4"/>
        <v>0</v>
      </c>
    </row>
    <row r="29" spans="1:15" ht="15.75" thickBot="1">
      <c r="A29" s="37"/>
      <c r="B29" s="27" t="str">
        <f>Master!AE34</f>
        <v>MONTGOMERY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/>
      <c r="M29" s="152"/>
      <c r="N29" s="152"/>
      <c r="O29" s="152">
        <f t="shared" si="4"/>
        <v>0</v>
      </c>
    </row>
    <row r="30" spans="1:15" ht="15.75" thickBot="1">
      <c r="A30" s="37"/>
      <c r="B30" s="27" t="str">
        <f>Master!AE35</f>
        <v>PHILADELPHIA</v>
      </c>
      <c r="C30" s="152">
        <v>0</v>
      </c>
      <c r="D30" s="152">
        <v>5</v>
      </c>
      <c r="E30" s="152">
        <v>15</v>
      </c>
      <c r="F30" s="152">
        <v>5</v>
      </c>
      <c r="G30" s="152">
        <v>22</v>
      </c>
      <c r="H30" s="152">
        <v>1</v>
      </c>
      <c r="I30" s="152">
        <v>1</v>
      </c>
      <c r="J30" s="152">
        <v>5</v>
      </c>
      <c r="K30" s="152">
        <v>16</v>
      </c>
      <c r="L30" s="152"/>
      <c r="M30" s="152"/>
      <c r="N30" s="152"/>
      <c r="O30" s="152">
        <f t="shared" si="4"/>
        <v>70</v>
      </c>
    </row>
    <row r="31" spans="1:15" ht="13.5" customHeight="1" thickBot="1">
      <c r="A31" s="37"/>
      <c r="B31" s="30" t="s">
        <v>40</v>
      </c>
      <c r="C31" s="150">
        <v>0</v>
      </c>
      <c r="D31" s="150">
        <v>5</v>
      </c>
      <c r="E31" s="150">
        <v>15</v>
      </c>
      <c r="F31" s="150">
        <v>5</v>
      </c>
      <c r="G31" s="150">
        <v>22</v>
      </c>
      <c r="H31" s="150">
        <v>1</v>
      </c>
      <c r="I31" s="150">
        <v>1</v>
      </c>
      <c r="J31" s="150">
        <v>5</v>
      </c>
      <c r="K31" s="150">
        <v>16</v>
      </c>
      <c r="L31" s="150"/>
      <c r="M31" s="150"/>
      <c r="N31" s="150"/>
      <c r="O31" s="150">
        <f t="shared" ref="O31" si="5">SUM(O25:O30)</f>
        <v>70</v>
      </c>
    </row>
    <row r="32" spans="1:15" ht="15.75" thickBot="1">
      <c r="A32" s="37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37"/>
    </row>
    <row r="33" spans="1:15" ht="15.75" thickBot="1">
      <c r="A33" s="37"/>
      <c r="B33" s="137" t="s">
        <v>47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15" ht="15.75" thickBot="1">
      <c r="A34" s="37"/>
      <c r="B34" s="28" t="str">
        <f>Master!AE42</f>
        <v>NORTHAMPTON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/>
      <c r="M34" s="152"/>
      <c r="N34" s="152"/>
      <c r="O34" s="152">
        <f>SUM(C34:N34)</f>
        <v>0</v>
      </c>
    </row>
    <row r="35" spans="1:15" ht="15.75" thickBot="1">
      <c r="A35" s="37"/>
      <c r="B35" s="28" t="str">
        <f>Master!AE43</f>
        <v>LACKAWANNA</v>
      </c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/>
      <c r="M35" s="152"/>
      <c r="N35" s="152"/>
      <c r="O35" s="152">
        <f t="shared" ref="O35:O38" si="6">SUM(C35:N35)</f>
        <v>0</v>
      </c>
    </row>
    <row r="36" spans="1:15" ht="15.75" thickBot="1">
      <c r="A36" s="37"/>
      <c r="B36" s="28" t="str">
        <f>Master!AE44</f>
        <v>LEHIGH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/>
      <c r="M36" s="152"/>
      <c r="N36" s="152"/>
      <c r="O36" s="152">
        <f t="shared" si="6"/>
        <v>0</v>
      </c>
    </row>
    <row r="37" spans="1:15" ht="15.75" thickBot="1">
      <c r="A37" s="37"/>
      <c r="B37" s="28" t="str">
        <f>Master!AE45</f>
        <v>LYCOMING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/>
      <c r="M37" s="152"/>
      <c r="N37" s="152"/>
      <c r="O37" s="152">
        <f t="shared" si="6"/>
        <v>0</v>
      </c>
    </row>
    <row r="38" spans="1:15" ht="13.5" customHeight="1" thickBot="1">
      <c r="A38" s="37"/>
      <c r="B38" s="28" t="str">
        <f>Master!AE46</f>
        <v>LUZERNE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/>
      <c r="M38" s="152"/>
      <c r="N38" s="152"/>
      <c r="O38" s="152">
        <f t="shared" si="6"/>
        <v>0</v>
      </c>
    </row>
    <row r="39" spans="1:15" ht="15.75" thickBot="1">
      <c r="A39" s="37"/>
      <c r="B39" s="144" t="s">
        <v>40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2">
        <v>0</v>
      </c>
      <c r="K39" s="150">
        <v>0</v>
      </c>
      <c r="L39" s="150"/>
      <c r="M39" s="150"/>
      <c r="N39" s="150"/>
      <c r="O39" s="150">
        <f t="shared" ref="O39" si="7">SUM(O34:O38)</f>
        <v>0</v>
      </c>
    </row>
    <row r="40" spans="1:15" ht="15.75" thickBot="1">
      <c r="A40" s="37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37"/>
    </row>
    <row r="41" spans="1:15" ht="15.75" thickBot="1">
      <c r="A41" s="37"/>
      <c r="B41" s="140" t="s">
        <v>52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5" ht="15.75" thickBot="1">
      <c r="B42" s="29" t="str">
        <f>Master!AE53</f>
        <v>ERIE</v>
      </c>
      <c r="C42" s="152">
        <v>0</v>
      </c>
      <c r="D42" s="152">
        <v>9</v>
      </c>
      <c r="E42" s="152">
        <v>0</v>
      </c>
      <c r="F42" s="152">
        <v>0</v>
      </c>
      <c r="G42" s="152">
        <v>9</v>
      </c>
      <c r="H42" s="152">
        <v>0</v>
      </c>
      <c r="I42" s="152">
        <v>0</v>
      </c>
      <c r="J42" s="152">
        <v>4</v>
      </c>
      <c r="K42" s="152">
        <v>1</v>
      </c>
      <c r="L42" s="152"/>
      <c r="M42" s="152"/>
      <c r="N42" s="152"/>
      <c r="O42" s="152">
        <f>SUM(C42:N42)</f>
        <v>23</v>
      </c>
    </row>
    <row r="43" spans="1:15" ht="15.75" thickBot="1">
      <c r="B43" s="30" t="s">
        <v>40</v>
      </c>
      <c r="C43" s="151">
        <v>0</v>
      </c>
      <c r="D43" s="151">
        <v>9</v>
      </c>
      <c r="E43" s="151">
        <v>0</v>
      </c>
      <c r="F43" s="151">
        <v>0</v>
      </c>
      <c r="G43" s="151">
        <v>9</v>
      </c>
      <c r="H43" s="151">
        <v>0</v>
      </c>
      <c r="I43" s="151">
        <v>0</v>
      </c>
      <c r="J43" s="151">
        <v>4</v>
      </c>
      <c r="K43" s="151">
        <v>1</v>
      </c>
      <c r="L43" s="151"/>
      <c r="M43" s="151"/>
      <c r="N43" s="151"/>
      <c r="O43" s="151">
        <f t="shared" ref="O43" si="8">SUM(O42)</f>
        <v>23</v>
      </c>
    </row>
    <row r="44" spans="1:15" ht="15.75" thickBot="1">
      <c r="B44" s="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.75" thickBot="1">
      <c r="B45" s="144" t="s">
        <v>53</v>
      </c>
      <c r="C45" s="22">
        <v>0</v>
      </c>
      <c r="D45" s="22">
        <v>26</v>
      </c>
      <c r="E45" s="22">
        <v>20</v>
      </c>
      <c r="F45" s="22">
        <v>24</v>
      </c>
      <c r="G45" s="22">
        <v>36</v>
      </c>
      <c r="H45" s="22">
        <v>1</v>
      </c>
      <c r="I45" s="22">
        <v>1</v>
      </c>
      <c r="J45" s="22">
        <v>24</v>
      </c>
      <c r="K45" s="22">
        <v>63</v>
      </c>
      <c r="L45" s="22"/>
      <c r="M45" s="22"/>
      <c r="N45" s="22"/>
      <c r="O45" s="22">
        <f t="shared" ref="O45" si="9">SUM(O43,O39,O31,O22,O10)</f>
        <v>195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72"/>
  <sheetViews>
    <sheetView showGridLines="0" topLeftCell="A52" workbookViewId="0">
      <selection activeCell="H8" sqref="H8"/>
    </sheetView>
  </sheetViews>
  <sheetFormatPr defaultRowHeight="15"/>
  <cols>
    <col min="1" max="1" width="2" style="157" customWidth="1"/>
    <col min="2" max="2" width="19.28515625" style="4" customWidth="1"/>
    <col min="3" max="3" width="6.140625" style="6" customWidth="1"/>
    <col min="4" max="4" width="9.140625" style="36"/>
    <col min="5" max="5" width="8.5703125" style="36" customWidth="1"/>
    <col min="6" max="16" width="9.140625" style="36"/>
    <col min="17" max="17" width="19.28515625" style="5" customWidth="1"/>
    <col min="18" max="16384" width="9.140625" style="157"/>
  </cols>
  <sheetData>
    <row r="1" spans="1:18" ht="10.5" customHeight="1" thickBot="1">
      <c r="A1" s="37"/>
      <c r="B1" s="33"/>
      <c r="C1" s="10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1"/>
      <c r="R1" s="37"/>
    </row>
    <row r="2" spans="1:18" ht="15.75" thickBot="1">
      <c r="A2" s="37"/>
      <c r="B2" s="307" t="s">
        <v>817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  <c r="R2" s="37"/>
    </row>
    <row r="3" spans="1:18" s="33" customFormat="1" ht="13.5" customHeight="1" thickBot="1">
      <c r="B3" s="310"/>
      <c r="C3" s="311"/>
      <c r="D3" s="102" t="s">
        <v>19</v>
      </c>
      <c r="E3" s="102" t="s">
        <v>20</v>
      </c>
      <c r="F3" s="102" t="s">
        <v>21</v>
      </c>
      <c r="G3" s="10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 t="s">
        <v>27</v>
      </c>
      <c r="M3" s="102" t="s">
        <v>28</v>
      </c>
      <c r="N3" s="102" t="s">
        <v>29</v>
      </c>
      <c r="O3" s="102" t="s">
        <v>30</v>
      </c>
      <c r="P3" s="314" t="s">
        <v>40</v>
      </c>
      <c r="Q3" s="316"/>
    </row>
    <row r="4" spans="1:18" s="33" customFormat="1" ht="13.5" customHeight="1" thickBot="1">
      <c r="B4" s="312"/>
      <c r="C4" s="313"/>
      <c r="D4" s="102">
        <v>10</v>
      </c>
      <c r="E4" s="102">
        <v>11</v>
      </c>
      <c r="F4" s="102">
        <v>12</v>
      </c>
      <c r="G4" s="102">
        <v>1</v>
      </c>
      <c r="H4" s="102">
        <v>2</v>
      </c>
      <c r="I4" s="102">
        <v>3</v>
      </c>
      <c r="J4" s="102">
        <v>4</v>
      </c>
      <c r="K4" s="102">
        <v>5</v>
      </c>
      <c r="L4" s="102">
        <v>6</v>
      </c>
      <c r="M4" s="102">
        <v>7</v>
      </c>
      <c r="N4" s="102">
        <v>8</v>
      </c>
      <c r="O4" s="102">
        <v>9</v>
      </c>
      <c r="P4" s="315"/>
      <c r="Q4" s="317"/>
    </row>
    <row r="5" spans="1:18" ht="15.75" thickBot="1">
      <c r="A5" s="37"/>
      <c r="B5" s="95" t="str">
        <f>Master!AN7</f>
        <v>AFGHANISTAN</v>
      </c>
      <c r="C5" s="102" t="str">
        <f>Master!AO7</f>
        <v>AF</v>
      </c>
      <c r="D5" s="154">
        <v>0</v>
      </c>
      <c r="E5" s="154">
        <v>4</v>
      </c>
      <c r="F5" s="154">
        <v>9</v>
      </c>
      <c r="G5" s="154">
        <v>0</v>
      </c>
      <c r="H5" s="154">
        <v>1</v>
      </c>
      <c r="I5" s="154">
        <v>0</v>
      </c>
      <c r="J5" s="154">
        <v>1</v>
      </c>
      <c r="K5" s="154">
        <v>3</v>
      </c>
      <c r="L5" s="154">
        <v>12</v>
      </c>
      <c r="M5" s="154"/>
      <c r="N5" s="154"/>
      <c r="O5" s="154"/>
      <c r="P5" s="154">
        <f>SUM(D5:O5)</f>
        <v>30</v>
      </c>
      <c r="Q5" s="95" t="str">
        <f>Master!AN7</f>
        <v>AFGHANISTAN</v>
      </c>
      <c r="R5" s="37"/>
    </row>
    <row r="6" spans="1:18" ht="15.75" thickBot="1">
      <c r="A6" s="37"/>
      <c r="B6" s="95" t="str">
        <f>Master!AN8</f>
        <v>ARMENIA</v>
      </c>
      <c r="C6" s="102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54">
        <f t="shared" ref="P6:P71" si="0">SUM(D6:O6)</f>
        <v>0</v>
      </c>
      <c r="Q6" s="95" t="str">
        <f>Master!AN8</f>
        <v>ARMENIA</v>
      </c>
      <c r="R6" s="37"/>
    </row>
    <row r="7" spans="1:18" ht="15.75" thickBot="1">
      <c r="A7" s="37"/>
      <c r="B7" s="95" t="s">
        <v>283</v>
      </c>
      <c r="C7" s="102" t="s">
        <v>282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/>
      <c r="N7" s="154"/>
      <c r="O7" s="154"/>
      <c r="P7" s="154">
        <f t="shared" si="0"/>
        <v>0</v>
      </c>
      <c r="Q7" s="95"/>
      <c r="R7" s="37"/>
    </row>
    <row r="8" spans="1:18" ht="15.75" thickBot="1">
      <c r="A8" s="37"/>
      <c r="B8" s="95" t="str">
        <f>Master!AN9</f>
        <v>BANGLADESH</v>
      </c>
      <c r="C8" s="102" t="str">
        <f>Master!AO9</f>
        <v>BG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1</v>
      </c>
      <c r="L8" s="154">
        <v>0</v>
      </c>
      <c r="M8" s="154"/>
      <c r="N8" s="154"/>
      <c r="O8" s="154"/>
      <c r="P8" s="154">
        <f t="shared" si="0"/>
        <v>1</v>
      </c>
      <c r="Q8" s="95" t="str">
        <f>Master!AN9</f>
        <v>BANGLADESH</v>
      </c>
      <c r="R8" s="37"/>
    </row>
    <row r="9" spans="1:18" ht="15.75" thickBot="1">
      <c r="A9" s="37"/>
      <c r="B9" s="95" t="str">
        <f>Master!AN10</f>
        <v>BELARUS</v>
      </c>
      <c r="C9" s="102" t="str">
        <f>Master!AO10</f>
        <v>BO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/>
      <c r="N9" s="154"/>
      <c r="O9" s="154"/>
      <c r="P9" s="154">
        <f t="shared" si="0"/>
        <v>0</v>
      </c>
      <c r="Q9" s="95" t="str">
        <f>Master!AN10</f>
        <v>BELARUS</v>
      </c>
      <c r="R9" s="37"/>
    </row>
    <row r="10" spans="1:18" ht="15.75" thickBot="1">
      <c r="A10" s="37"/>
      <c r="B10" s="95" t="str">
        <f>Master!AN11</f>
        <v>BURMA</v>
      </c>
      <c r="C10" s="102" t="str">
        <f>Master!AO11</f>
        <v>BM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6</v>
      </c>
      <c r="M10" s="154"/>
      <c r="N10" s="154"/>
      <c r="O10" s="154"/>
      <c r="P10" s="154">
        <f t="shared" si="0"/>
        <v>6</v>
      </c>
      <c r="Q10" s="95" t="str">
        <f>Master!AN11</f>
        <v>BURMA</v>
      </c>
      <c r="R10" s="37"/>
    </row>
    <row r="11" spans="1:18" ht="15.75" thickBot="1">
      <c r="A11" s="37"/>
      <c r="B11" s="95" t="str">
        <f>Master!AN12</f>
        <v>BHUTAN</v>
      </c>
      <c r="C11" s="102" t="str">
        <f>Master!AO12</f>
        <v>BT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54">
        <f t="shared" si="0"/>
        <v>0</v>
      </c>
      <c r="Q11" s="95" t="str">
        <f>Master!AN12</f>
        <v>BHUTAN</v>
      </c>
      <c r="R11" s="37"/>
    </row>
    <row r="12" spans="1:18" ht="15.75" thickBot="1">
      <c r="A12" s="37"/>
      <c r="B12" s="95" t="str">
        <f>Master!AN13</f>
        <v>BULGARIA</v>
      </c>
      <c r="C12" s="102" t="str">
        <f>Master!AO13</f>
        <v>BU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54">
        <f t="shared" si="0"/>
        <v>0</v>
      </c>
      <c r="Q12" s="95" t="str">
        <f>Master!AN13</f>
        <v>BULGARIA</v>
      </c>
      <c r="R12" s="116"/>
    </row>
    <row r="13" spans="1:18" ht="15.75" thickBot="1">
      <c r="A13" s="37"/>
      <c r="B13" s="95" t="str">
        <f>Master!AN14</f>
        <v>BURUNDI</v>
      </c>
      <c r="C13" s="102" t="str">
        <f>Master!AO14</f>
        <v>BY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54">
        <f t="shared" si="0"/>
        <v>0</v>
      </c>
      <c r="Q13" s="95" t="str">
        <f>Master!AN14</f>
        <v>BURUNDI</v>
      </c>
      <c r="R13" s="37"/>
    </row>
    <row r="14" spans="1:18" ht="15.75" thickBot="1">
      <c r="A14" s="37"/>
      <c r="B14" s="95" t="str">
        <f>Master!AN15</f>
        <v>CAMEROON</v>
      </c>
      <c r="C14" s="102" t="str">
        <f>Master!AO15</f>
        <v>CM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54">
        <f t="shared" si="0"/>
        <v>0</v>
      </c>
      <c r="Q14" s="95" t="str">
        <f>Master!AN15</f>
        <v>CAMEROON</v>
      </c>
      <c r="R14" s="37"/>
    </row>
    <row r="15" spans="1:18" ht="15.75" thickBot="1">
      <c r="A15" s="37"/>
      <c r="B15" s="95" t="str">
        <f>Master!AN16</f>
        <v>Central African Republic</v>
      </c>
      <c r="C15" s="102" t="str">
        <f>Master!AO16</f>
        <v>CT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/>
      <c r="N15" s="154"/>
      <c r="O15" s="154"/>
      <c r="P15" s="154">
        <f t="shared" si="0"/>
        <v>0</v>
      </c>
      <c r="Q15" s="95" t="str">
        <f>Master!AN16</f>
        <v>Central African Republic</v>
      </c>
    </row>
    <row r="16" spans="1:18" ht="15.75" thickBot="1">
      <c r="A16" s="37"/>
      <c r="B16" s="95" t="str">
        <f>Master!AN17</f>
        <v>CHINA</v>
      </c>
      <c r="C16" s="102" t="str">
        <f>Master!AO17</f>
        <v>CH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/>
      <c r="N16" s="154"/>
      <c r="O16" s="154"/>
      <c r="P16" s="154">
        <f t="shared" si="0"/>
        <v>0</v>
      </c>
      <c r="Q16" s="95" t="str">
        <f>Master!AN17</f>
        <v>CHINA</v>
      </c>
      <c r="R16" s="37"/>
    </row>
    <row r="17" spans="1:18" ht="15.75" thickBot="1">
      <c r="A17" s="37"/>
      <c r="B17" s="95" t="str">
        <f>Master!AN18</f>
        <v>Dem. Rep. Congo</v>
      </c>
      <c r="C17" s="102" t="str">
        <f>Master!AO18</f>
        <v>CG</v>
      </c>
      <c r="D17" s="154">
        <v>0</v>
      </c>
      <c r="E17" s="154">
        <v>5</v>
      </c>
      <c r="F17" s="154">
        <v>0</v>
      </c>
      <c r="G17" s="154">
        <v>9</v>
      </c>
      <c r="H17" s="154">
        <v>2</v>
      </c>
      <c r="I17" s="154">
        <v>0</v>
      </c>
      <c r="J17" s="154">
        <v>0</v>
      </c>
      <c r="K17" s="154">
        <v>15</v>
      </c>
      <c r="L17" s="154">
        <v>27</v>
      </c>
      <c r="M17" s="154"/>
      <c r="N17" s="154"/>
      <c r="O17" s="154"/>
      <c r="P17" s="154">
        <f t="shared" si="0"/>
        <v>58</v>
      </c>
      <c r="Q17" s="95" t="str">
        <f>Master!AN18</f>
        <v>Dem. Rep. Congo</v>
      </c>
      <c r="R17" s="37"/>
    </row>
    <row r="18" spans="1:18" ht="15.75" thickBot="1">
      <c r="A18" s="37"/>
      <c r="B18" s="95" t="str">
        <f>Master!AN19</f>
        <v>COLOMBIA</v>
      </c>
      <c r="C18" s="102" t="str">
        <f>Master!AO19</f>
        <v>CO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  <c r="N18" s="154"/>
      <c r="O18" s="154"/>
      <c r="P18" s="154">
        <f t="shared" si="0"/>
        <v>0</v>
      </c>
      <c r="Q18" s="95" t="str">
        <f>Master!AN19</f>
        <v>COLOMBIA</v>
      </c>
      <c r="R18" s="37"/>
    </row>
    <row r="19" spans="1:18" ht="15.75" thickBot="1">
      <c r="A19" s="37"/>
      <c r="B19" s="95" t="str">
        <f>Master!AN20</f>
        <v>CONGO</v>
      </c>
      <c r="C19" s="102" t="str">
        <f>Master!AO20</f>
        <v>CF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/>
      <c r="N19" s="154"/>
      <c r="O19" s="154"/>
      <c r="P19" s="154">
        <f t="shared" si="0"/>
        <v>0</v>
      </c>
      <c r="Q19" s="95" t="str">
        <f>Master!AN20</f>
        <v>CONGO</v>
      </c>
      <c r="R19" s="37"/>
    </row>
    <row r="20" spans="1:18" ht="15.75" thickBot="1">
      <c r="A20" s="37"/>
      <c r="B20" s="95" t="str">
        <f>Master!AN21</f>
        <v>CUBA</v>
      </c>
      <c r="C20" s="102" t="str">
        <f>Master!AO21</f>
        <v>CU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/>
      <c r="N20" s="154"/>
      <c r="O20" s="154"/>
      <c r="P20" s="154">
        <f t="shared" si="0"/>
        <v>0</v>
      </c>
      <c r="Q20" s="95" t="str">
        <f>Master!AN21</f>
        <v>CUBA</v>
      </c>
      <c r="R20" s="37"/>
    </row>
    <row r="21" spans="1:18" ht="15.75" thickBot="1">
      <c r="A21" s="37"/>
      <c r="B21" s="95" t="str">
        <f>Master!AN22</f>
        <v>CUBAN ENTRANT</v>
      </c>
      <c r="C21" s="102" t="str">
        <f>Master!AO22</f>
        <v>CUE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/>
      <c r="N21" s="154"/>
      <c r="O21" s="154"/>
      <c r="P21" s="154">
        <f t="shared" si="0"/>
        <v>0</v>
      </c>
      <c r="Q21" s="95" t="str">
        <f>Master!AN22</f>
        <v>CUBAN ENTRANT</v>
      </c>
      <c r="R21" s="37"/>
    </row>
    <row r="22" spans="1:18" ht="15.75" thickBot="1">
      <c r="A22" s="37"/>
      <c r="B22" s="95" t="str">
        <f>Master!AN23</f>
        <v>ECUADOR</v>
      </c>
      <c r="C22" s="102" t="str">
        <f>Master!AO23</f>
        <v>EC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/>
      <c r="N22" s="154"/>
      <c r="O22" s="154"/>
      <c r="P22" s="154">
        <f t="shared" si="0"/>
        <v>0</v>
      </c>
      <c r="Q22" s="95" t="str">
        <f>Master!AN23</f>
        <v>ECUADOR</v>
      </c>
      <c r="R22" s="37"/>
    </row>
    <row r="23" spans="1:18" ht="15.75" thickBot="1">
      <c r="A23" s="37"/>
      <c r="B23" s="95" t="str">
        <f>Master!AN24</f>
        <v>EGYPT</v>
      </c>
      <c r="C23" s="102" t="str">
        <f>Master!AO24</f>
        <v>EG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/>
      <c r="N23" s="154"/>
      <c r="O23" s="154"/>
      <c r="P23" s="154">
        <f t="shared" si="0"/>
        <v>0</v>
      </c>
      <c r="Q23" s="95" t="str">
        <f>Master!AN24</f>
        <v>EGYPT</v>
      </c>
      <c r="R23" s="37"/>
    </row>
    <row r="24" spans="1:18" ht="15.75" thickBot="1">
      <c r="A24" s="37"/>
      <c r="B24" s="95" t="str">
        <f>Master!AN25</f>
        <v>El Salvador</v>
      </c>
      <c r="C24" s="102" t="str">
        <f>Master!AO25</f>
        <v>SV</v>
      </c>
      <c r="D24" s="154">
        <v>0</v>
      </c>
      <c r="E24" s="154">
        <v>3</v>
      </c>
      <c r="F24" s="154">
        <v>0</v>
      </c>
      <c r="G24" s="154">
        <v>2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/>
      <c r="N24" s="154"/>
      <c r="O24" s="154"/>
      <c r="P24" s="154">
        <f t="shared" si="0"/>
        <v>5</v>
      </c>
      <c r="Q24" s="95" t="str">
        <f>Master!AN25</f>
        <v>El Salvador</v>
      </c>
      <c r="R24" s="37"/>
    </row>
    <row r="25" spans="1:18" ht="15.75" thickBot="1">
      <c r="A25" s="37"/>
      <c r="B25" s="95" t="str">
        <f>Master!AN26</f>
        <v>ERITREA</v>
      </c>
      <c r="C25" s="102" t="str">
        <f>Master!AO26</f>
        <v>ER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1</v>
      </c>
      <c r="M25" s="154"/>
      <c r="N25" s="154"/>
      <c r="O25" s="154"/>
      <c r="P25" s="154">
        <f t="shared" si="0"/>
        <v>1</v>
      </c>
      <c r="Q25" s="95" t="str">
        <f>Master!AN26</f>
        <v>ERITREA</v>
      </c>
      <c r="R25" s="116"/>
    </row>
    <row r="26" spans="1:18" ht="15.75" thickBot="1">
      <c r="A26" s="37"/>
      <c r="B26" s="95" t="str">
        <f>Master!AN27</f>
        <v>ETHIOPIA</v>
      </c>
      <c r="C26" s="102" t="str">
        <f>Master!AO27</f>
        <v>ET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1</v>
      </c>
      <c r="M26" s="154"/>
      <c r="N26" s="154"/>
      <c r="O26" s="154"/>
      <c r="P26" s="154">
        <f t="shared" si="0"/>
        <v>1</v>
      </c>
      <c r="Q26" s="95" t="str">
        <f>Master!AN27</f>
        <v>ETHIOPIA</v>
      </c>
      <c r="R26" s="37"/>
    </row>
    <row r="27" spans="1:18" ht="15.75" thickBot="1">
      <c r="A27" s="37"/>
      <c r="B27" s="95" t="str">
        <f>Master!AN28</f>
        <v>FRANCE</v>
      </c>
      <c r="C27" s="289" t="str">
        <f>Master!AO28</f>
        <v>FR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/>
      <c r="N27" s="154"/>
      <c r="O27" s="154"/>
      <c r="P27" s="154">
        <f t="shared" si="0"/>
        <v>0</v>
      </c>
      <c r="Q27" s="290" t="str">
        <f>Master!AN28</f>
        <v>FRANCE</v>
      </c>
      <c r="R27" s="37"/>
    </row>
    <row r="28" spans="1:18" ht="15.75" thickBot="1">
      <c r="B28" s="95" t="str">
        <f>Master!AN29</f>
        <v>Guatemala</v>
      </c>
      <c r="C28" s="289" t="str">
        <f>Master!AO29</f>
        <v>GT</v>
      </c>
      <c r="D28" s="154">
        <v>0</v>
      </c>
      <c r="E28" s="154">
        <v>0</v>
      </c>
      <c r="F28" s="154">
        <v>0</v>
      </c>
      <c r="G28" s="154">
        <v>2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/>
      <c r="N28" s="154"/>
      <c r="O28" s="154"/>
      <c r="P28" s="154">
        <f t="shared" si="0"/>
        <v>2</v>
      </c>
      <c r="Q28" s="290" t="str">
        <f>Master!AN29</f>
        <v>Guatemala</v>
      </c>
    </row>
    <row r="29" spans="1:18" ht="15.75" thickBot="1">
      <c r="A29" s="37"/>
      <c r="B29" s="95" t="str">
        <f>Master!AN30</f>
        <v>GUINEA</v>
      </c>
      <c r="C29" s="289" t="str">
        <f>Master!AO30</f>
        <v>GV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/>
      <c r="N29" s="154"/>
      <c r="O29" s="154"/>
      <c r="P29" s="154">
        <f t="shared" si="0"/>
        <v>0</v>
      </c>
      <c r="Q29" s="290" t="str">
        <f>Master!AN30</f>
        <v>GUINEA</v>
      </c>
      <c r="R29" s="37"/>
    </row>
    <row r="30" spans="1:18" ht="15.75" thickBot="1">
      <c r="A30" s="37"/>
      <c r="B30" s="95" t="str">
        <f>Master!AN31</f>
        <v>HAITI</v>
      </c>
      <c r="C30" s="289" t="str">
        <f>Master!AO31</f>
        <v>HA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/>
      <c r="N30" s="154"/>
      <c r="O30" s="154"/>
      <c r="P30" s="154">
        <f t="shared" si="0"/>
        <v>0</v>
      </c>
      <c r="Q30" s="290" t="str">
        <f>Master!AN31</f>
        <v>HAITI</v>
      </c>
      <c r="R30" s="37"/>
    </row>
    <row r="31" spans="1:18" ht="15.75" thickBot="1">
      <c r="B31" s="95" t="str">
        <f>Master!AN32</f>
        <v>Honduras</v>
      </c>
      <c r="C31" s="289" t="str">
        <f>Master!AO32</f>
        <v>HN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/>
      <c r="N31" s="154"/>
      <c r="O31" s="154"/>
      <c r="P31" s="154">
        <f t="shared" si="0"/>
        <v>0</v>
      </c>
      <c r="Q31" s="290" t="str">
        <f>Master!AN32</f>
        <v>Honduras</v>
      </c>
    </row>
    <row r="32" spans="1:18" ht="15.75" thickBot="1">
      <c r="A32" s="37"/>
      <c r="B32" s="95" t="str">
        <f>Master!AN33</f>
        <v>INDIA</v>
      </c>
      <c r="C32" s="289" t="str">
        <f>Master!AO33</f>
        <v>IN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/>
      <c r="N32" s="154"/>
      <c r="O32" s="154"/>
      <c r="P32" s="154">
        <f t="shared" si="0"/>
        <v>0</v>
      </c>
      <c r="Q32" s="290" t="str">
        <f>Master!AN33</f>
        <v>INDIA</v>
      </c>
      <c r="R32" s="37"/>
    </row>
    <row r="33" spans="1:18" ht="15.75" thickBot="1">
      <c r="A33" s="37"/>
      <c r="B33" s="95" t="str">
        <f>Master!AN34</f>
        <v>INDONESIA</v>
      </c>
      <c r="C33" s="289" t="str">
        <f>Master!AO34</f>
        <v>ID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/>
      <c r="N33" s="154"/>
      <c r="O33" s="154"/>
      <c r="P33" s="154">
        <f t="shared" si="0"/>
        <v>0</v>
      </c>
      <c r="Q33" s="290" t="str">
        <f>Master!AN34</f>
        <v>INDONESIA</v>
      </c>
      <c r="R33" s="37"/>
    </row>
    <row r="34" spans="1:18" ht="15.75" thickBot="1">
      <c r="A34" s="37"/>
      <c r="B34" s="95" t="str">
        <f>Master!AN35</f>
        <v>IRAN</v>
      </c>
      <c r="C34" s="102" t="str">
        <f>Master!AO35</f>
        <v>IR</v>
      </c>
      <c r="D34" s="154">
        <v>0</v>
      </c>
      <c r="E34" s="154">
        <v>0</v>
      </c>
      <c r="F34" s="154">
        <v>0</v>
      </c>
      <c r="G34" s="154">
        <v>1</v>
      </c>
      <c r="H34" s="154">
        <v>1</v>
      </c>
      <c r="I34" s="154">
        <v>0</v>
      </c>
      <c r="J34" s="154">
        <v>0</v>
      </c>
      <c r="K34" s="154">
        <v>0</v>
      </c>
      <c r="L34" s="154">
        <v>0</v>
      </c>
      <c r="M34" s="154"/>
      <c r="N34" s="154"/>
      <c r="O34" s="154"/>
      <c r="P34" s="154">
        <f t="shared" si="0"/>
        <v>2</v>
      </c>
      <c r="Q34" s="95" t="str">
        <f>Master!AN35</f>
        <v>IRAN</v>
      </c>
      <c r="R34" s="37"/>
    </row>
    <row r="35" spans="1:18" ht="15.75" thickBot="1">
      <c r="A35" s="37"/>
      <c r="B35" s="95" t="str">
        <f>Master!AN36</f>
        <v>IRAQ</v>
      </c>
      <c r="C35" s="102" t="str">
        <f>Master!AO36</f>
        <v>IZ</v>
      </c>
      <c r="D35" s="154">
        <v>0</v>
      </c>
      <c r="E35" s="154">
        <v>0</v>
      </c>
      <c r="F35" s="154">
        <v>0</v>
      </c>
      <c r="G35" s="154">
        <v>1</v>
      </c>
      <c r="H35" s="154">
        <v>5</v>
      </c>
      <c r="I35" s="154">
        <v>0</v>
      </c>
      <c r="J35" s="154">
        <v>0</v>
      </c>
      <c r="K35" s="154">
        <v>0</v>
      </c>
      <c r="L35" s="154">
        <v>0</v>
      </c>
      <c r="M35" s="154"/>
      <c r="N35" s="154"/>
      <c r="O35" s="154"/>
      <c r="P35" s="154">
        <f t="shared" si="0"/>
        <v>6</v>
      </c>
      <c r="Q35" s="95" t="str">
        <f>Master!AN36</f>
        <v>IRAQ</v>
      </c>
      <c r="R35" s="37"/>
    </row>
    <row r="36" spans="1:18" ht="15.75" thickBot="1">
      <c r="A36" s="37"/>
      <c r="B36" s="95" t="str">
        <f>Master!AN37</f>
        <v>IVORY COAST</v>
      </c>
      <c r="C36" s="102" t="str">
        <f>Master!AO37</f>
        <v>IV</v>
      </c>
      <c r="D36" s="154">
        <v>0</v>
      </c>
      <c r="E36" s="154">
        <v>0</v>
      </c>
      <c r="F36" s="154">
        <v>0</v>
      </c>
      <c r="G36" s="154">
        <v>0</v>
      </c>
      <c r="H36" s="154">
        <v>1</v>
      </c>
      <c r="I36" s="154">
        <v>0</v>
      </c>
      <c r="J36" s="154">
        <v>0</v>
      </c>
      <c r="K36" s="154">
        <v>0</v>
      </c>
      <c r="L36" s="154">
        <v>1</v>
      </c>
      <c r="M36" s="154"/>
      <c r="N36" s="154"/>
      <c r="O36" s="154"/>
      <c r="P36" s="154">
        <f t="shared" si="0"/>
        <v>2</v>
      </c>
      <c r="Q36" s="95" t="str">
        <f>Master!AN37</f>
        <v>IVORY COAST</v>
      </c>
      <c r="R36" s="37"/>
    </row>
    <row r="37" spans="1:18" ht="15.75" thickBot="1">
      <c r="A37" s="37"/>
      <c r="B37" s="95" t="str">
        <f>Master!AN38</f>
        <v>JORDAN</v>
      </c>
      <c r="C37" s="102" t="str">
        <f>Master!AO38</f>
        <v>JO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/>
      <c r="N37" s="154"/>
      <c r="O37" s="154"/>
      <c r="P37" s="154">
        <f t="shared" si="0"/>
        <v>0</v>
      </c>
      <c r="Q37" s="95" t="str">
        <f>Master!AN38</f>
        <v>JORDAN</v>
      </c>
      <c r="R37" s="37"/>
    </row>
    <row r="38" spans="1:18" ht="15.75" thickBot="1">
      <c r="A38" s="37"/>
      <c r="B38" s="95" t="str">
        <f>Master!AN39</f>
        <v>KAZAKHSTAN</v>
      </c>
      <c r="C38" s="102" t="str">
        <f>Master!AO39</f>
        <v>KZ</v>
      </c>
      <c r="D38" s="154">
        <v>0</v>
      </c>
      <c r="E38" s="154">
        <v>3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2</v>
      </c>
      <c r="M38" s="154"/>
      <c r="N38" s="154"/>
      <c r="O38" s="154"/>
      <c r="P38" s="154">
        <f t="shared" si="0"/>
        <v>5</v>
      </c>
      <c r="Q38" s="95" t="str">
        <f>Master!AN39</f>
        <v>KAZAKHSTAN</v>
      </c>
      <c r="R38" s="37"/>
    </row>
    <row r="39" spans="1:18" ht="15.75" thickBot="1">
      <c r="A39" s="37"/>
      <c r="B39" s="95" t="str">
        <f>Master!AN40</f>
        <v>KENYA</v>
      </c>
      <c r="C39" s="102" t="str">
        <f>Master!AO40</f>
        <v>KE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/>
      <c r="N39" s="154"/>
      <c r="O39" s="154"/>
      <c r="P39" s="154">
        <f t="shared" si="0"/>
        <v>0</v>
      </c>
      <c r="Q39" s="95" t="str">
        <f>Master!AN40</f>
        <v>KENYA</v>
      </c>
      <c r="R39" s="116"/>
    </row>
    <row r="40" spans="1:18" ht="15.75" thickBot="1">
      <c r="A40" s="37"/>
      <c r="B40" s="95" t="str">
        <f>Master!AN41</f>
        <v>KYRGYZSTAN</v>
      </c>
      <c r="C40" s="102" t="str">
        <f>Master!AO41</f>
        <v>KG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/>
      <c r="N40" s="154"/>
      <c r="O40" s="154"/>
      <c r="P40" s="154">
        <f t="shared" si="0"/>
        <v>0</v>
      </c>
      <c r="Q40" s="95" t="str">
        <f>Master!AN41</f>
        <v>KYRGYZSTAN</v>
      </c>
      <c r="R40" s="116"/>
    </row>
    <row r="41" spans="1:18" ht="15.75" thickBot="1">
      <c r="A41" s="37"/>
      <c r="B41" s="95" t="str">
        <f>Master!AN42</f>
        <v>LEBANON</v>
      </c>
      <c r="C41" s="102" t="str">
        <f>Master!AO42</f>
        <v>LE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/>
      <c r="N41" s="154"/>
      <c r="O41" s="154"/>
      <c r="P41" s="154">
        <f t="shared" si="0"/>
        <v>0</v>
      </c>
      <c r="Q41" s="95" t="str">
        <f>Master!AN42</f>
        <v>LEBANON</v>
      </c>
      <c r="R41" s="116"/>
    </row>
    <row r="42" spans="1:18" ht="15.75" thickBot="1">
      <c r="A42" s="37"/>
      <c r="B42" s="95" t="str">
        <f>Master!AN43</f>
        <v>LIBERIA</v>
      </c>
      <c r="C42" s="102" t="str">
        <f>Master!AO43</f>
        <v>LI</v>
      </c>
      <c r="D42" s="154">
        <v>0</v>
      </c>
      <c r="E42" s="154">
        <v>0</v>
      </c>
      <c r="F42" s="154">
        <v>0</v>
      </c>
      <c r="G42" s="154">
        <v>0</v>
      </c>
      <c r="H42" s="154">
        <v>4</v>
      </c>
      <c r="I42" s="154">
        <v>0</v>
      </c>
      <c r="J42" s="154">
        <v>0</v>
      </c>
      <c r="K42" s="154">
        <v>1</v>
      </c>
      <c r="L42" s="154">
        <v>0</v>
      </c>
      <c r="M42" s="154"/>
      <c r="N42" s="154"/>
      <c r="O42" s="154"/>
      <c r="P42" s="154">
        <f t="shared" si="0"/>
        <v>5</v>
      </c>
      <c r="Q42" s="95" t="str">
        <f>Master!AN43</f>
        <v>LIBERIA</v>
      </c>
      <c r="R42" s="116"/>
    </row>
    <row r="43" spans="1:18" ht="15.75" thickBot="1">
      <c r="A43" s="37"/>
      <c r="B43" s="95" t="str">
        <f>Master!AN44</f>
        <v>LIBYA</v>
      </c>
      <c r="C43" s="102" t="str">
        <f>Master!AO44</f>
        <v>LY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/>
      <c r="N43" s="154"/>
      <c r="O43" s="154"/>
      <c r="P43" s="154">
        <f t="shared" si="0"/>
        <v>0</v>
      </c>
      <c r="Q43" s="95" t="str">
        <f>Master!AN44</f>
        <v>LIBYA</v>
      </c>
      <c r="R43" s="116"/>
    </row>
    <row r="44" spans="1:18" ht="15.75" thickBot="1">
      <c r="A44" s="37"/>
      <c r="B44" s="95" t="str">
        <f>Master!AN45</f>
        <v>MOLDOVA</v>
      </c>
      <c r="C44" s="102" t="str">
        <f>Master!AO45</f>
        <v>MD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/>
      <c r="N44" s="154"/>
      <c r="O44" s="154"/>
      <c r="P44" s="154">
        <f t="shared" si="0"/>
        <v>0</v>
      </c>
      <c r="Q44" s="95" t="str">
        <f>Master!AN45</f>
        <v>MOLDOVA</v>
      </c>
      <c r="R44" s="116"/>
    </row>
    <row r="45" spans="1:18" ht="15.75" thickBot="1">
      <c r="A45" s="37"/>
      <c r="B45" s="95" t="str">
        <f>Master!AN46</f>
        <v>MALI</v>
      </c>
      <c r="C45" s="102" t="str">
        <f>Master!AO46</f>
        <v>ML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/>
      <c r="N45" s="154"/>
      <c r="O45" s="154"/>
      <c r="P45" s="154">
        <f t="shared" si="0"/>
        <v>0</v>
      </c>
      <c r="Q45" s="95" t="str">
        <f>Master!AN46</f>
        <v>MALI</v>
      </c>
      <c r="R45" s="116"/>
    </row>
    <row r="46" spans="1:18" ht="15.75" thickBot="1">
      <c r="A46" s="37"/>
      <c r="B46" s="95" t="str">
        <f>Master!AN47</f>
        <v>MALAYSIA</v>
      </c>
      <c r="C46" s="102" t="str">
        <f>Master!AO47</f>
        <v>MY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/>
      <c r="N46" s="154"/>
      <c r="O46" s="154"/>
      <c r="P46" s="154">
        <f t="shared" si="0"/>
        <v>0</v>
      </c>
      <c r="Q46" s="95" t="str">
        <f>Master!AN47</f>
        <v>MALAYSIA</v>
      </c>
      <c r="R46" s="116"/>
    </row>
    <row r="47" spans="1:18" ht="15.75" thickBot="1">
      <c r="A47" s="37"/>
      <c r="B47" s="95" t="str">
        <f>Master!AN48</f>
        <v>NAMIBIA</v>
      </c>
      <c r="C47" s="102" t="str">
        <f>Master!AO48</f>
        <v>WA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/>
      <c r="N47" s="154"/>
      <c r="O47" s="154"/>
      <c r="P47" s="154">
        <f t="shared" si="0"/>
        <v>0</v>
      </c>
      <c r="Q47" s="95" t="str">
        <f>Master!AN48</f>
        <v>NAMIBIA</v>
      </c>
      <c r="R47" s="116"/>
    </row>
    <row r="48" spans="1:18" ht="15.75" thickBot="1">
      <c r="A48" s="37"/>
      <c r="B48" s="95" t="str">
        <f>Master!AN49</f>
        <v>NEPAL</v>
      </c>
      <c r="C48" s="102" t="str">
        <f>Master!AO49</f>
        <v>NP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/>
      <c r="N48" s="154"/>
      <c r="O48" s="154"/>
      <c r="P48" s="154">
        <f t="shared" si="0"/>
        <v>0</v>
      </c>
      <c r="Q48" s="95" t="str">
        <f>Master!AN49</f>
        <v>NEPAL</v>
      </c>
      <c r="R48" s="116"/>
    </row>
    <row r="49" spans="1:18" ht="15.75" thickBot="1">
      <c r="A49" s="37"/>
      <c r="B49" s="95" t="str">
        <f>Master!AN50</f>
        <v>NIGERIA</v>
      </c>
      <c r="C49" s="102" t="str">
        <f>Master!AO50</f>
        <v>NI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/>
      <c r="N49" s="154"/>
      <c r="O49" s="154"/>
      <c r="P49" s="154">
        <f t="shared" si="0"/>
        <v>0</v>
      </c>
      <c r="Q49" s="95" t="str">
        <f>Master!AN50</f>
        <v>NIGERIA</v>
      </c>
      <c r="R49" s="116"/>
    </row>
    <row r="50" spans="1:18" ht="15.75" thickBot="1">
      <c r="A50" s="37"/>
      <c r="B50" s="95" t="str">
        <f>Master!AN51</f>
        <v>PAKISTAN</v>
      </c>
      <c r="C50" s="102" t="str">
        <f>Master!AO51</f>
        <v>PK</v>
      </c>
      <c r="D50" s="154">
        <v>0</v>
      </c>
      <c r="E50" s="154">
        <v>0</v>
      </c>
      <c r="F50" s="154">
        <v>2</v>
      </c>
      <c r="G50" s="154">
        <v>3</v>
      </c>
      <c r="H50" s="154">
        <v>2</v>
      </c>
      <c r="I50" s="154">
        <v>0</v>
      </c>
      <c r="J50" s="154">
        <v>0</v>
      </c>
      <c r="K50" s="154">
        <v>0</v>
      </c>
      <c r="L50" s="154">
        <v>1</v>
      </c>
      <c r="M50" s="154"/>
      <c r="N50" s="154"/>
      <c r="O50" s="154"/>
      <c r="P50" s="154">
        <f t="shared" si="0"/>
        <v>8</v>
      </c>
      <c r="Q50" s="95" t="str">
        <f>Master!AN51</f>
        <v>PAKISTAN</v>
      </c>
      <c r="R50" s="116"/>
    </row>
    <row r="51" spans="1:18" ht="15.75" thickBot="1">
      <c r="A51" s="37"/>
      <c r="B51" s="95" t="str">
        <f>Master!AN52</f>
        <v>PITCAIRN ISLANDS</v>
      </c>
      <c r="C51" s="102" t="str">
        <f>Master!AO52</f>
        <v>PN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/>
      <c r="N51" s="154"/>
      <c r="O51" s="154"/>
      <c r="P51" s="154">
        <f t="shared" si="0"/>
        <v>0</v>
      </c>
      <c r="Q51" s="95" t="str">
        <f>Master!AN52</f>
        <v>PITCAIRN ISLANDS</v>
      </c>
      <c r="R51" s="116"/>
    </row>
    <row r="52" spans="1:18" ht="15.75" thickBot="1">
      <c r="A52" s="37"/>
      <c r="B52" s="95" t="str">
        <f>Master!AN53</f>
        <v>RWANDA</v>
      </c>
      <c r="C52" s="102" t="str">
        <f>Master!AO53</f>
        <v>RW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/>
      <c r="N52" s="154"/>
      <c r="O52" s="154"/>
      <c r="P52" s="154">
        <f t="shared" si="0"/>
        <v>0</v>
      </c>
      <c r="Q52" s="95" t="str">
        <f>Master!AN53</f>
        <v>RWANDA</v>
      </c>
      <c r="R52" s="116"/>
    </row>
    <row r="53" spans="1:18" ht="15.75" thickBot="1">
      <c r="A53" s="37"/>
      <c r="B53" s="95" t="str">
        <f>Master!AN54</f>
        <v>RUSSIA</v>
      </c>
      <c r="C53" s="102" t="str">
        <f>Master!AO54</f>
        <v>RS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/>
      <c r="N53" s="154"/>
      <c r="O53" s="154"/>
      <c r="P53" s="154">
        <f t="shared" si="0"/>
        <v>0</v>
      </c>
      <c r="Q53" s="95" t="str">
        <f>Master!AN54</f>
        <v>RUSSIA</v>
      </c>
      <c r="R53" s="116"/>
    </row>
    <row r="54" spans="1:18" ht="15.75" thickBot="1">
      <c r="A54" s="37"/>
      <c r="B54" s="95" t="str">
        <f>Master!AN55</f>
        <v>SENEGAL</v>
      </c>
      <c r="C54" s="102" t="str">
        <f>Master!AO55</f>
        <v>SG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/>
      <c r="N54" s="154"/>
      <c r="O54" s="154"/>
      <c r="P54" s="154">
        <f t="shared" si="0"/>
        <v>0</v>
      </c>
      <c r="Q54" s="95" t="str">
        <f>Master!AN55</f>
        <v>SENEGAL</v>
      </c>
      <c r="R54" s="116"/>
    </row>
    <row r="55" spans="1:18" ht="15.75" thickBot="1">
      <c r="A55" s="37"/>
      <c r="B55" s="95" t="str">
        <f>Master!AN56</f>
        <v>SIERRA LEON</v>
      </c>
      <c r="C55" s="102" t="str">
        <f>Master!AO56</f>
        <v>SL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/>
      <c r="N55" s="154"/>
      <c r="O55" s="154"/>
      <c r="P55" s="154">
        <f t="shared" si="0"/>
        <v>0</v>
      </c>
      <c r="Q55" s="95" t="str">
        <f>Master!AN56</f>
        <v>SIERRA LEON</v>
      </c>
      <c r="R55" s="37"/>
    </row>
    <row r="56" spans="1:18" ht="15.75" thickBot="1">
      <c r="A56" s="37"/>
      <c r="B56" s="95" t="str">
        <f>Master!AN57</f>
        <v>SOMALIA</v>
      </c>
      <c r="C56" s="102" t="str">
        <f>Master!AO57</f>
        <v>SO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1</v>
      </c>
      <c r="L56" s="154">
        <v>0</v>
      </c>
      <c r="M56" s="154"/>
      <c r="N56" s="154"/>
      <c r="O56" s="154"/>
      <c r="P56" s="154">
        <f t="shared" si="0"/>
        <v>1</v>
      </c>
      <c r="Q56" s="95" t="str">
        <f>Master!AN57</f>
        <v>SOMALIA</v>
      </c>
      <c r="R56" s="37"/>
    </row>
    <row r="57" spans="1:18" ht="15.75" thickBot="1">
      <c r="A57" s="37"/>
      <c r="B57" s="95" t="str">
        <f>Master!AN58</f>
        <v>SPAIN</v>
      </c>
      <c r="C57" s="102" t="str">
        <f>Master!AO58</f>
        <v>ES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/>
      <c r="N57" s="154"/>
      <c r="O57" s="154"/>
      <c r="P57" s="154">
        <f t="shared" si="0"/>
        <v>0</v>
      </c>
      <c r="Q57" s="95" t="str">
        <f>Master!AN58</f>
        <v>SPAIN</v>
      </c>
      <c r="R57" s="37"/>
    </row>
    <row r="58" spans="1:18" ht="15.75" thickBot="1">
      <c r="A58" s="37"/>
      <c r="B58" s="95" t="str">
        <f>Master!AN59</f>
        <v>SOUTH SUDAN</v>
      </c>
      <c r="C58" s="102" t="str">
        <f>Master!AO59</f>
        <v>SS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/>
      <c r="N58" s="154"/>
      <c r="O58" s="154"/>
      <c r="P58" s="154">
        <f t="shared" si="0"/>
        <v>0</v>
      </c>
      <c r="Q58" s="95" t="str">
        <f>Master!AN59</f>
        <v>SOUTH SUDAN</v>
      </c>
      <c r="R58" s="37"/>
    </row>
    <row r="59" spans="1:18" ht="15.75" thickBot="1">
      <c r="A59" s="37"/>
      <c r="B59" s="95" t="str">
        <f>Master!AN60</f>
        <v>SRI LANKA</v>
      </c>
      <c r="C59" s="102" t="str">
        <f>Master!AO60</f>
        <v>CE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/>
      <c r="N59" s="154"/>
      <c r="O59" s="154"/>
      <c r="P59" s="154">
        <f t="shared" si="0"/>
        <v>0</v>
      </c>
      <c r="Q59" s="95" t="str">
        <f>Master!AN60</f>
        <v>SRI LANKA</v>
      </c>
      <c r="R59" s="37"/>
    </row>
    <row r="60" spans="1:18" ht="15.75" thickBot="1">
      <c r="A60" s="37"/>
      <c r="B60" s="95" t="str">
        <f>Master!AN61</f>
        <v>SUDAN</v>
      </c>
      <c r="C60" s="102" t="str">
        <f>Master!AO61</f>
        <v>SU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1</v>
      </c>
      <c r="J60" s="154">
        <v>0</v>
      </c>
      <c r="K60" s="154">
        <v>0</v>
      </c>
      <c r="L60" s="154">
        <v>0</v>
      </c>
      <c r="M60" s="154"/>
      <c r="N60" s="154"/>
      <c r="O60" s="154"/>
      <c r="P60" s="154">
        <f t="shared" si="0"/>
        <v>1</v>
      </c>
      <c r="Q60" s="95" t="str">
        <f>Master!AN61</f>
        <v>SUDAN</v>
      </c>
      <c r="R60" s="37"/>
    </row>
    <row r="61" spans="1:18" ht="15.75" thickBot="1">
      <c r="A61" s="37"/>
      <c r="B61" s="95" t="str">
        <f>Master!AN62</f>
        <v>SYRIA</v>
      </c>
      <c r="C61" s="102" t="str">
        <f>Master!AO62</f>
        <v>SY</v>
      </c>
      <c r="D61" s="154">
        <v>0</v>
      </c>
      <c r="E61" s="154">
        <v>6</v>
      </c>
      <c r="F61" s="154">
        <v>0</v>
      </c>
      <c r="G61" s="154">
        <v>0</v>
      </c>
      <c r="H61" s="154">
        <v>9</v>
      </c>
      <c r="I61" s="154">
        <v>0</v>
      </c>
      <c r="J61" s="154">
        <v>0</v>
      </c>
      <c r="K61" s="154">
        <v>1</v>
      </c>
      <c r="L61" s="154">
        <v>12</v>
      </c>
      <c r="M61" s="154"/>
      <c r="N61" s="154"/>
      <c r="O61" s="154"/>
      <c r="P61" s="154">
        <f t="shared" si="0"/>
        <v>28</v>
      </c>
      <c r="Q61" s="95" t="str">
        <f>Master!AN62</f>
        <v>SYRIA</v>
      </c>
      <c r="R61" s="37"/>
    </row>
    <row r="62" spans="1:18" ht="15.75" thickBot="1">
      <c r="A62" s="37"/>
      <c r="B62" s="95" t="str">
        <f>Master!AN63</f>
        <v>TURKMENISTAN</v>
      </c>
      <c r="C62" s="102" t="str">
        <f>Master!AO63</f>
        <v>TI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/>
      <c r="N62" s="154"/>
      <c r="O62" s="154"/>
      <c r="P62" s="154">
        <f t="shared" si="0"/>
        <v>0</v>
      </c>
      <c r="Q62" s="95" t="str">
        <f>Master!AN63</f>
        <v>TURKMENISTAN</v>
      </c>
      <c r="R62" s="37"/>
    </row>
    <row r="63" spans="1:18" ht="15.75" thickBot="1">
      <c r="A63" s="37"/>
      <c r="B63" s="95" t="str">
        <f>Master!AN64</f>
        <v>TANZANIA</v>
      </c>
      <c r="C63" s="102" t="str">
        <f>Master!AO64</f>
        <v>TZ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/>
      <c r="N63" s="154"/>
      <c r="O63" s="154"/>
      <c r="P63" s="154">
        <f t="shared" si="0"/>
        <v>0</v>
      </c>
      <c r="Q63" s="95" t="str">
        <f>Master!AN64</f>
        <v>TANZANIA</v>
      </c>
      <c r="R63" s="37"/>
    </row>
    <row r="64" spans="1:18" ht="15.75" thickBot="1">
      <c r="A64" s="37"/>
      <c r="B64" s="95" t="str">
        <f>Master!AN65</f>
        <v>THAILAND</v>
      </c>
      <c r="C64" s="102" t="str">
        <f>Master!AO65</f>
        <v>TH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/>
      <c r="N64" s="154"/>
      <c r="O64" s="154"/>
      <c r="P64" s="154">
        <f t="shared" si="0"/>
        <v>0</v>
      </c>
      <c r="Q64" s="95" t="str">
        <f>Master!AN65</f>
        <v>THAILAND</v>
      </c>
      <c r="R64" s="37"/>
    </row>
    <row r="65" spans="1:18" ht="15.75" thickBot="1">
      <c r="A65" s="37"/>
      <c r="B65" s="95" t="str">
        <f>Master!AN66</f>
        <v>UGANDA</v>
      </c>
      <c r="C65" s="102" t="str">
        <f>Master!AO66</f>
        <v>UG</v>
      </c>
      <c r="D65" s="154">
        <v>0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2</v>
      </c>
      <c r="L65" s="154">
        <v>0</v>
      </c>
      <c r="M65" s="154"/>
      <c r="N65" s="154"/>
      <c r="O65" s="154"/>
      <c r="P65" s="154">
        <f t="shared" si="0"/>
        <v>2</v>
      </c>
      <c r="Q65" s="95" t="str">
        <f>Master!AN66</f>
        <v>UGANDA</v>
      </c>
      <c r="R65" s="37"/>
    </row>
    <row r="66" spans="1:18" ht="15.75" thickBot="1">
      <c r="A66" s="37"/>
      <c r="B66" s="95" t="str">
        <f>Master!AN67</f>
        <v>UKRAINE</v>
      </c>
      <c r="C66" s="102" t="str">
        <f>Master!AO67</f>
        <v>UP</v>
      </c>
      <c r="D66" s="154">
        <v>0</v>
      </c>
      <c r="E66" s="154">
        <v>5</v>
      </c>
      <c r="F66" s="154">
        <v>9</v>
      </c>
      <c r="G66" s="154">
        <v>6</v>
      </c>
      <c r="H66" s="154">
        <v>11</v>
      </c>
      <c r="I66" s="154">
        <v>0</v>
      </c>
      <c r="J66" s="154">
        <v>0</v>
      </c>
      <c r="K66" s="154">
        <v>0</v>
      </c>
      <c r="L66" s="154">
        <v>0</v>
      </c>
      <c r="M66" s="154"/>
      <c r="N66" s="154"/>
      <c r="O66" s="154"/>
      <c r="P66" s="154">
        <f t="shared" si="0"/>
        <v>31</v>
      </c>
      <c r="Q66" s="95" t="str">
        <f>Master!AN67</f>
        <v>UKRAINE</v>
      </c>
      <c r="R66" s="37"/>
    </row>
    <row r="67" spans="1:18" ht="15.75" thickBot="1">
      <c r="A67" s="37"/>
      <c r="B67" s="95" t="str">
        <f>Master!AN68</f>
        <v>UZBEKISTAN</v>
      </c>
      <c r="C67" s="102" t="str">
        <f>Master!AO68</f>
        <v>UZ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/>
      <c r="N67" s="154"/>
      <c r="O67" s="154"/>
      <c r="P67" s="154">
        <f t="shared" si="0"/>
        <v>0</v>
      </c>
      <c r="Q67" s="95" t="str">
        <f>Master!AN68</f>
        <v>UZBEKISTAN</v>
      </c>
    </row>
    <row r="68" spans="1:18" ht="15.75" thickBot="1">
      <c r="A68" s="37"/>
      <c r="B68" s="95" t="str">
        <f>Master!AN69</f>
        <v>VIETNAM</v>
      </c>
      <c r="C68" s="102" t="str">
        <f>Master!AO69</f>
        <v>VM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/>
      <c r="N68" s="154"/>
      <c r="O68" s="154"/>
      <c r="P68" s="154">
        <f t="shared" si="0"/>
        <v>0</v>
      </c>
      <c r="Q68" s="95" t="str">
        <f>Master!AN69</f>
        <v>VIETNAM</v>
      </c>
      <c r="R68" s="37"/>
    </row>
    <row r="69" spans="1:18" ht="15.75" thickBot="1">
      <c r="B69" s="95" t="str">
        <f>Master!AN70</f>
        <v>ZAMBIA</v>
      </c>
      <c r="C69" s="102" t="str">
        <f>Master!AO70</f>
        <v>ZA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/>
      <c r="N69" s="154"/>
      <c r="O69" s="154"/>
      <c r="P69" s="154">
        <f t="shared" si="0"/>
        <v>0</v>
      </c>
      <c r="Q69" s="95" t="str">
        <f>Master!AN70</f>
        <v>ZAMBIA</v>
      </c>
    </row>
    <row r="70" spans="1:18" ht="15.75" thickBot="1">
      <c r="B70" s="95"/>
      <c r="C70" s="102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>
        <f t="shared" si="0"/>
        <v>0</v>
      </c>
      <c r="Q70" s="95"/>
    </row>
    <row r="71" spans="1:18" ht="15.75" thickBot="1">
      <c r="P71" s="36">
        <f t="shared" si="0"/>
        <v>0</v>
      </c>
    </row>
    <row r="72" spans="1:18" ht="15.75" thickBot="1">
      <c r="B72" s="147" t="s">
        <v>53</v>
      </c>
      <c r="C72" s="148"/>
      <c r="D72" s="149">
        <f t="shared" ref="D72:O72" si="1">SUM(D5:D70)</f>
        <v>0</v>
      </c>
      <c r="E72" s="149">
        <v>26</v>
      </c>
      <c r="F72" s="149">
        <f t="shared" si="1"/>
        <v>20</v>
      </c>
      <c r="G72" s="149">
        <f t="shared" si="1"/>
        <v>24</v>
      </c>
      <c r="H72" s="149">
        <f t="shared" si="1"/>
        <v>36</v>
      </c>
      <c r="I72" s="149">
        <f t="shared" si="1"/>
        <v>1</v>
      </c>
      <c r="J72" s="149">
        <f t="shared" si="1"/>
        <v>1</v>
      </c>
      <c r="K72" s="149">
        <f t="shared" si="1"/>
        <v>24</v>
      </c>
      <c r="L72" s="149">
        <f t="shared" si="1"/>
        <v>63</v>
      </c>
      <c r="M72" s="149">
        <f t="shared" si="1"/>
        <v>0</v>
      </c>
      <c r="N72" s="149">
        <f t="shared" si="1"/>
        <v>0</v>
      </c>
      <c r="O72" s="149">
        <f t="shared" si="1"/>
        <v>0</v>
      </c>
      <c r="P72" s="149">
        <f>SUM(P5:P71)</f>
        <v>195</v>
      </c>
      <c r="Q72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R69"/>
  <sheetViews>
    <sheetView showGridLines="0" topLeftCell="A16" workbookViewId="0">
      <selection activeCell="L76" sqref="L76"/>
    </sheetView>
  </sheetViews>
  <sheetFormatPr defaultRowHeight="15"/>
  <cols>
    <col min="1" max="1" width="2" style="157" customWidth="1"/>
    <col min="2" max="2" width="19.28515625" style="157" customWidth="1"/>
    <col min="3" max="3" width="6.140625" style="157" customWidth="1"/>
    <col min="4" max="16" width="9.140625" style="157"/>
    <col min="17" max="17" width="19.28515625" style="157" customWidth="1"/>
    <col min="18" max="16384" width="9.140625" style="157"/>
  </cols>
  <sheetData>
    <row r="1" spans="1:18" ht="10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>
      <c r="A2" s="37"/>
      <c r="B2" s="307" t="s">
        <v>55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  <c r="R2" s="37"/>
    </row>
    <row r="3" spans="1:18" ht="13.5" customHeight="1" thickBot="1">
      <c r="A3" s="37"/>
      <c r="B3" s="310"/>
      <c r="C3" s="311"/>
      <c r="D3" s="189" t="s">
        <v>19</v>
      </c>
      <c r="E3" s="189" t="s">
        <v>20</v>
      </c>
      <c r="F3" s="189" t="s">
        <v>21</v>
      </c>
      <c r="G3" s="189" t="s">
        <v>22</v>
      </c>
      <c r="H3" s="189" t="s">
        <v>23</v>
      </c>
      <c r="I3" s="189" t="s">
        <v>24</v>
      </c>
      <c r="J3" s="189" t="s">
        <v>25</v>
      </c>
      <c r="K3" s="189" t="s">
        <v>26</v>
      </c>
      <c r="L3" s="189" t="s">
        <v>27</v>
      </c>
      <c r="M3" s="189" t="s">
        <v>28</v>
      </c>
      <c r="N3" s="189" t="s">
        <v>29</v>
      </c>
      <c r="O3" s="189" t="s">
        <v>30</v>
      </c>
      <c r="P3" s="318" t="s">
        <v>40</v>
      </c>
      <c r="Q3" s="316"/>
      <c r="R3" s="37"/>
    </row>
    <row r="4" spans="1:18" ht="13.5" customHeight="1" thickBot="1">
      <c r="A4" s="37"/>
      <c r="B4" s="312"/>
      <c r="C4" s="313"/>
      <c r="D4" s="145">
        <v>10</v>
      </c>
      <c r="E4" s="153">
        <v>11</v>
      </c>
      <c r="F4" s="153">
        <v>12</v>
      </c>
      <c r="G4" s="153">
        <v>1</v>
      </c>
      <c r="H4" s="153">
        <v>2</v>
      </c>
      <c r="I4" s="153">
        <v>3</v>
      </c>
      <c r="J4" s="153">
        <v>4</v>
      </c>
      <c r="K4" s="153">
        <v>5</v>
      </c>
      <c r="L4" s="153">
        <v>6</v>
      </c>
      <c r="M4" s="153">
        <v>7</v>
      </c>
      <c r="N4" s="153">
        <v>8</v>
      </c>
      <c r="O4" s="153">
        <v>9</v>
      </c>
      <c r="P4" s="319"/>
      <c r="Q4" s="317"/>
      <c r="R4" s="37"/>
    </row>
    <row r="5" spans="1:18" ht="15.75" thickBot="1">
      <c r="A5" s="37"/>
      <c r="B5" s="146" t="str">
        <f>Master!AN7</f>
        <v>AFGHANISTAN</v>
      </c>
      <c r="C5" s="145" t="str">
        <f>Master!AO7</f>
        <v>AF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3</v>
      </c>
      <c r="L5" s="154">
        <v>1</v>
      </c>
      <c r="M5" s="154"/>
      <c r="N5" s="154"/>
      <c r="O5" s="154"/>
      <c r="P5" s="154">
        <f>SUM(D5:O5)</f>
        <v>4</v>
      </c>
      <c r="Q5" s="146" t="str">
        <f>Master!AN7</f>
        <v>AFGHANISTAN</v>
      </c>
      <c r="R5" s="37"/>
    </row>
    <row r="6" spans="1:18" ht="15.75" thickBot="1">
      <c r="A6" s="37"/>
      <c r="B6" s="146" t="str">
        <f>Master!AN8</f>
        <v>ARMENIA</v>
      </c>
      <c r="C6" s="145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54">
        <f t="shared" ref="P6:P64" si="0">SUM(D6:O6)</f>
        <v>0</v>
      </c>
      <c r="Q6" s="146" t="str">
        <f>Master!AN8</f>
        <v>ARMENIA</v>
      </c>
      <c r="R6" s="37"/>
    </row>
    <row r="7" spans="1:18" ht="15.75" thickBot="1">
      <c r="A7" s="37"/>
      <c r="B7" s="146" t="str">
        <f>Master!AN9</f>
        <v>BANGLADESH</v>
      </c>
      <c r="C7" s="145" t="str">
        <f>Master!AO9</f>
        <v>BG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/>
      <c r="N7" s="154"/>
      <c r="O7" s="154"/>
      <c r="P7" s="154">
        <f t="shared" si="0"/>
        <v>0</v>
      </c>
      <c r="Q7" s="146" t="str">
        <f>Master!AN9</f>
        <v>BANGLADESH</v>
      </c>
      <c r="R7" s="37"/>
    </row>
    <row r="8" spans="1:18" ht="15.75" thickBot="1">
      <c r="A8" s="37"/>
      <c r="B8" s="146" t="str">
        <f>Master!AN10</f>
        <v>BELARUS</v>
      </c>
      <c r="C8" s="145" t="str">
        <f>Master!AO10</f>
        <v>BO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/>
      <c r="N8" s="154"/>
      <c r="O8" s="154"/>
      <c r="P8" s="154">
        <f t="shared" si="0"/>
        <v>0</v>
      </c>
      <c r="Q8" s="146" t="str">
        <f>Master!AN10</f>
        <v>BELARUS</v>
      </c>
      <c r="R8" s="37"/>
    </row>
    <row r="9" spans="1:18" ht="15.75" thickBot="1">
      <c r="A9" s="37"/>
      <c r="B9" s="146" t="str">
        <f>Master!AN11</f>
        <v>BURMA</v>
      </c>
      <c r="C9" s="145" t="str">
        <f>Master!AO11</f>
        <v>BM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2</v>
      </c>
      <c r="M9" s="154"/>
      <c r="N9" s="154"/>
      <c r="O9" s="154"/>
      <c r="P9" s="154">
        <f t="shared" si="0"/>
        <v>2</v>
      </c>
      <c r="Q9" s="146" t="str">
        <f>Master!AN11</f>
        <v>BURMA</v>
      </c>
      <c r="R9" s="37"/>
    </row>
    <row r="10" spans="1:18" ht="15.75" thickBot="1">
      <c r="A10" s="37"/>
      <c r="B10" s="146" t="str">
        <f>Master!AN12</f>
        <v>BHUTAN</v>
      </c>
      <c r="C10" s="145" t="str">
        <f>Master!AO12</f>
        <v>BT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54">
        <f t="shared" si="0"/>
        <v>0</v>
      </c>
      <c r="Q10" s="146" t="str">
        <f>Master!AN12</f>
        <v>BHUTAN</v>
      </c>
      <c r="R10" s="37"/>
    </row>
    <row r="11" spans="1:18" ht="15.75" thickBot="1">
      <c r="A11" s="37"/>
      <c r="B11" s="146" t="str">
        <f>Master!AN13</f>
        <v>BULGARIA</v>
      </c>
      <c r="C11" s="145" t="str">
        <f>Master!AO13</f>
        <v>BU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54">
        <f t="shared" si="0"/>
        <v>0</v>
      </c>
      <c r="Q11" s="146" t="str">
        <f>Master!AN13</f>
        <v>BULGARIA</v>
      </c>
      <c r="R11" s="37"/>
    </row>
    <row r="12" spans="1:18" ht="15.75" thickBot="1">
      <c r="A12" s="37"/>
      <c r="B12" s="146" t="str">
        <f>Master!AN14</f>
        <v>BURUNDI</v>
      </c>
      <c r="C12" s="145" t="str">
        <f>Master!AO14</f>
        <v>BY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54">
        <f t="shared" si="0"/>
        <v>0</v>
      </c>
      <c r="Q12" s="146" t="str">
        <f>Master!AN14</f>
        <v>BURUNDI</v>
      </c>
      <c r="R12" s="37"/>
    </row>
    <row r="13" spans="1:18" ht="15.75" thickBot="1">
      <c r="A13" s="37"/>
      <c r="B13" s="146" t="str">
        <f>Master!AN15</f>
        <v>CAMEROON</v>
      </c>
      <c r="C13" s="145" t="str">
        <f>Master!AO15</f>
        <v>CM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54">
        <f t="shared" si="0"/>
        <v>0</v>
      </c>
      <c r="Q13" s="146" t="str">
        <f>Master!AN15</f>
        <v>CAMEROON</v>
      </c>
      <c r="R13" s="37"/>
    </row>
    <row r="14" spans="1:18" ht="15.75" thickBot="1">
      <c r="A14" s="37"/>
      <c r="B14" s="146" t="str">
        <f>Master!AN16</f>
        <v>Central African Republic</v>
      </c>
      <c r="C14" s="145" t="str">
        <f>Master!AO16</f>
        <v>CT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54">
        <f t="shared" si="0"/>
        <v>0</v>
      </c>
      <c r="Q14" s="146" t="str">
        <f>Master!AN16</f>
        <v>Central African Republic</v>
      </c>
      <c r="R14" s="37"/>
    </row>
    <row r="15" spans="1:18" ht="15.75" thickBot="1">
      <c r="A15" s="37"/>
      <c r="B15" s="146" t="str">
        <f>Master!AN17</f>
        <v>CHINA</v>
      </c>
      <c r="C15" s="145" t="str">
        <f>Master!AO17</f>
        <v>CH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/>
      <c r="N15" s="154"/>
      <c r="O15" s="154"/>
      <c r="P15" s="154">
        <f t="shared" si="0"/>
        <v>0</v>
      </c>
      <c r="Q15" s="146" t="str">
        <f>Master!AN17</f>
        <v>CHINA</v>
      </c>
      <c r="R15" s="37"/>
    </row>
    <row r="16" spans="1:18" ht="15.75" thickBot="1">
      <c r="A16" s="37"/>
      <c r="B16" s="146" t="str">
        <f>Master!AN18</f>
        <v>Dem. Rep. Congo</v>
      </c>
      <c r="C16" s="145" t="str">
        <f>Master!AO18</f>
        <v>CG</v>
      </c>
      <c r="D16" s="154">
        <v>0</v>
      </c>
      <c r="E16" s="154">
        <v>0</v>
      </c>
      <c r="F16" s="154">
        <v>0</v>
      </c>
      <c r="G16" s="154">
        <v>5</v>
      </c>
      <c r="H16" s="154">
        <v>0</v>
      </c>
      <c r="I16" s="154">
        <v>0</v>
      </c>
      <c r="J16" s="154">
        <v>0</v>
      </c>
      <c r="K16" s="154">
        <v>7</v>
      </c>
      <c r="L16" s="154">
        <v>18</v>
      </c>
      <c r="M16" s="154"/>
      <c r="N16" s="154"/>
      <c r="O16" s="154"/>
      <c r="P16" s="154">
        <f t="shared" si="0"/>
        <v>30</v>
      </c>
      <c r="Q16" s="146" t="str">
        <f>Master!AN18</f>
        <v>Dem. Rep. Congo</v>
      </c>
      <c r="R16" s="37"/>
    </row>
    <row r="17" spans="1:18" ht="15.75" thickBot="1">
      <c r="A17" s="37"/>
      <c r="B17" s="146" t="str">
        <f>Master!AN19</f>
        <v>COLOMBIA</v>
      </c>
      <c r="C17" s="145" t="str">
        <f>Master!AO19</f>
        <v>CO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/>
      <c r="N17" s="154"/>
      <c r="O17" s="154"/>
      <c r="P17" s="154">
        <f t="shared" si="0"/>
        <v>0</v>
      </c>
      <c r="Q17" s="146" t="str">
        <f>Master!AN19</f>
        <v>COLOMBIA</v>
      </c>
      <c r="R17" s="37"/>
    </row>
    <row r="18" spans="1:18" ht="15.75" thickBot="1">
      <c r="A18" s="37"/>
      <c r="B18" s="146" t="str">
        <f>Master!AN20</f>
        <v>CONGO</v>
      </c>
      <c r="C18" s="145" t="str">
        <f>Master!AO20</f>
        <v>CF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  <c r="N18" s="154"/>
      <c r="O18" s="154"/>
      <c r="P18" s="154">
        <f t="shared" si="0"/>
        <v>0</v>
      </c>
      <c r="Q18" s="146" t="str">
        <f>Master!AN20</f>
        <v>CONGO</v>
      </c>
      <c r="R18" s="37"/>
    </row>
    <row r="19" spans="1:18" ht="15.75" thickBot="1">
      <c r="A19" s="37"/>
      <c r="B19" s="146" t="str">
        <f>Master!AN21</f>
        <v>CUBA</v>
      </c>
      <c r="C19" s="145" t="str">
        <f>Master!AO21</f>
        <v>CU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/>
      <c r="N19" s="154"/>
      <c r="O19" s="154"/>
      <c r="P19" s="154">
        <f t="shared" si="0"/>
        <v>0</v>
      </c>
      <c r="Q19" s="146" t="str">
        <f>Master!AN21</f>
        <v>CUBA</v>
      </c>
      <c r="R19" s="37"/>
    </row>
    <row r="20" spans="1:18" ht="15.75" thickBot="1">
      <c r="A20" s="37"/>
      <c r="B20" s="146" t="str">
        <f>Master!AN22</f>
        <v>CUBAN ENTRANT</v>
      </c>
      <c r="C20" s="145" t="str">
        <f>Master!AO22</f>
        <v>CUE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/>
      <c r="N20" s="154"/>
      <c r="O20" s="154"/>
      <c r="P20" s="154">
        <f t="shared" si="0"/>
        <v>0</v>
      </c>
      <c r="Q20" s="146" t="str">
        <f>Master!AN22</f>
        <v>CUBAN ENTRANT</v>
      </c>
      <c r="R20" s="37"/>
    </row>
    <row r="21" spans="1:18" ht="15.75" thickBot="1">
      <c r="A21" s="37"/>
      <c r="B21" s="146" t="str">
        <f>Master!AN23</f>
        <v>ECUADOR</v>
      </c>
      <c r="C21" s="145" t="str">
        <f>Master!AO23</f>
        <v>EC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/>
      <c r="N21" s="154"/>
      <c r="O21" s="154"/>
      <c r="P21" s="154">
        <f t="shared" si="0"/>
        <v>0</v>
      </c>
      <c r="Q21" s="146" t="str">
        <f>Master!AN23</f>
        <v>ECUADOR</v>
      </c>
      <c r="R21" s="37"/>
    </row>
    <row r="22" spans="1:18" ht="15.75" thickBot="1">
      <c r="A22" s="37"/>
      <c r="B22" s="146" t="str">
        <f>Master!AN24</f>
        <v>EGYPT</v>
      </c>
      <c r="C22" s="145" t="str">
        <f>Master!AO24</f>
        <v>EG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/>
      <c r="N22" s="154"/>
      <c r="O22" s="154"/>
      <c r="P22" s="154">
        <f t="shared" si="0"/>
        <v>0</v>
      </c>
      <c r="Q22" s="146" t="str">
        <f>Master!AN24</f>
        <v>EGYPT</v>
      </c>
      <c r="R22" s="37"/>
    </row>
    <row r="23" spans="1:18" ht="15.75" thickBot="1">
      <c r="A23" s="37"/>
      <c r="B23" s="146" t="str">
        <f>Master!AN26</f>
        <v>ERITREA</v>
      </c>
      <c r="C23" s="145" t="str">
        <f>Master!AO26</f>
        <v>ER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/>
      <c r="N23" s="154"/>
      <c r="O23" s="154"/>
      <c r="P23" s="154">
        <f t="shared" si="0"/>
        <v>0</v>
      </c>
      <c r="Q23" s="146" t="str">
        <f>Master!AN26</f>
        <v>ERITREA</v>
      </c>
      <c r="R23" s="37"/>
    </row>
    <row r="24" spans="1:18" ht="15.75" thickBot="1">
      <c r="A24" s="37"/>
      <c r="B24" s="146" t="str">
        <f>Master!AN27</f>
        <v>ETHIOPIA</v>
      </c>
      <c r="C24" s="145" t="str">
        <f>Master!AO27</f>
        <v>ET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/>
      <c r="N24" s="154"/>
      <c r="O24" s="154"/>
      <c r="P24" s="154">
        <f t="shared" si="0"/>
        <v>0</v>
      </c>
      <c r="Q24" s="146" t="str">
        <f>Master!AN27</f>
        <v>ETHIOPIA</v>
      </c>
      <c r="R24" s="37"/>
    </row>
    <row r="25" spans="1:18" ht="15.75" thickBot="1">
      <c r="A25" s="37"/>
      <c r="B25" s="146" t="str">
        <f>Master!AN28</f>
        <v>FRANCE</v>
      </c>
      <c r="C25" s="145" t="str">
        <f>Master!AO28</f>
        <v>FR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/>
      <c r="N25" s="154"/>
      <c r="O25" s="154"/>
      <c r="P25" s="154">
        <f t="shared" si="0"/>
        <v>0</v>
      </c>
      <c r="Q25" s="146" t="str">
        <f>Master!AN28</f>
        <v>FRANCE</v>
      </c>
      <c r="R25" s="37"/>
    </row>
    <row r="26" spans="1:18" ht="15.75" thickBot="1">
      <c r="A26" s="37"/>
      <c r="B26" s="146" t="str">
        <f>Master!AN30</f>
        <v>GUINEA</v>
      </c>
      <c r="C26" s="145" t="str">
        <f>Master!AO30</f>
        <v>GV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/>
      <c r="N26" s="154"/>
      <c r="O26" s="154"/>
      <c r="P26" s="154">
        <f t="shared" si="0"/>
        <v>0</v>
      </c>
      <c r="Q26" s="146" t="str">
        <f>Master!AN30</f>
        <v>GUINEA</v>
      </c>
      <c r="R26" s="37"/>
    </row>
    <row r="27" spans="1:18" ht="15.75" thickBot="1">
      <c r="A27" s="37"/>
      <c r="B27" s="146" t="str">
        <f>Master!AN31</f>
        <v>HAITI</v>
      </c>
      <c r="C27" s="145" t="str">
        <f>Master!AO31</f>
        <v>HA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/>
      <c r="N27" s="154"/>
      <c r="O27" s="154"/>
      <c r="P27" s="154">
        <f t="shared" si="0"/>
        <v>0</v>
      </c>
      <c r="Q27" s="146" t="str">
        <f>Master!AN31</f>
        <v>HAITI</v>
      </c>
      <c r="R27" s="37"/>
    </row>
    <row r="28" spans="1:18" ht="15.75" thickBot="1">
      <c r="A28" s="37"/>
      <c r="B28" s="146" t="str">
        <f>Master!AN33</f>
        <v>INDIA</v>
      </c>
      <c r="C28" s="145" t="str">
        <f>Master!AO33</f>
        <v>IN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/>
      <c r="N28" s="154"/>
      <c r="O28" s="154"/>
      <c r="P28" s="154">
        <f t="shared" si="0"/>
        <v>0</v>
      </c>
      <c r="Q28" s="146" t="str">
        <f>Master!AN33</f>
        <v>INDIA</v>
      </c>
      <c r="R28" s="37"/>
    </row>
    <row r="29" spans="1:18" ht="15.75" thickBot="1">
      <c r="A29" s="37"/>
      <c r="B29" s="146" t="str">
        <f>Master!AN34</f>
        <v>INDONESIA</v>
      </c>
      <c r="C29" s="145" t="str">
        <f>Master!AO34</f>
        <v>ID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/>
      <c r="N29" s="154"/>
      <c r="O29" s="154"/>
      <c r="P29" s="154">
        <f t="shared" si="0"/>
        <v>0</v>
      </c>
      <c r="Q29" s="146" t="str">
        <f>Master!AN34</f>
        <v>INDONESIA</v>
      </c>
      <c r="R29" s="37"/>
    </row>
    <row r="30" spans="1:18" ht="15.75" thickBot="1">
      <c r="A30" s="37"/>
      <c r="B30" s="146" t="str">
        <f>Master!AN35</f>
        <v>IRAN</v>
      </c>
      <c r="C30" s="145" t="str">
        <f>Master!AO35</f>
        <v>IR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/>
      <c r="N30" s="154"/>
      <c r="O30" s="154"/>
      <c r="P30" s="154">
        <f t="shared" si="0"/>
        <v>0</v>
      </c>
      <c r="Q30" s="146" t="str">
        <f>Master!AN35</f>
        <v>IRAN</v>
      </c>
      <c r="R30" s="37"/>
    </row>
    <row r="31" spans="1:18" ht="15.75" thickBot="1">
      <c r="A31" s="37"/>
      <c r="B31" s="146" t="str">
        <f>Master!AN36</f>
        <v>IRAQ</v>
      </c>
      <c r="C31" s="145" t="str">
        <f>Master!AO36</f>
        <v>IZ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/>
      <c r="N31" s="154"/>
      <c r="O31" s="154"/>
      <c r="P31" s="154">
        <f t="shared" si="0"/>
        <v>0</v>
      </c>
      <c r="Q31" s="146" t="str">
        <f>Master!AN36</f>
        <v>IRAQ</v>
      </c>
      <c r="R31" s="37"/>
    </row>
    <row r="32" spans="1:18" ht="15.75" thickBot="1">
      <c r="A32" s="37"/>
      <c r="B32" s="146" t="str">
        <f>Master!AN37</f>
        <v>IVORY COAST</v>
      </c>
      <c r="C32" s="145" t="str">
        <f>Master!AO37</f>
        <v>IV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/>
      <c r="N32" s="154"/>
      <c r="O32" s="154"/>
      <c r="P32" s="154">
        <f t="shared" si="0"/>
        <v>0</v>
      </c>
      <c r="Q32" s="146" t="str">
        <f>Master!AN37</f>
        <v>IVORY COAST</v>
      </c>
      <c r="R32" s="37"/>
    </row>
    <row r="33" spans="1:18" ht="15.75" thickBot="1">
      <c r="A33" s="37"/>
      <c r="B33" s="146" t="str">
        <f>Master!AN38</f>
        <v>JORDAN</v>
      </c>
      <c r="C33" s="145" t="str">
        <f>Master!AO38</f>
        <v>JO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/>
      <c r="N33" s="154"/>
      <c r="O33" s="154"/>
      <c r="P33" s="154">
        <f t="shared" si="0"/>
        <v>0</v>
      </c>
      <c r="Q33" s="146" t="str">
        <f>Master!AN38</f>
        <v>JORDAN</v>
      </c>
      <c r="R33" s="37"/>
    </row>
    <row r="34" spans="1:18" ht="15.75" thickBot="1">
      <c r="A34" s="37"/>
      <c r="B34" s="146" t="str">
        <f>Master!AN39</f>
        <v>KAZAKHSTAN</v>
      </c>
      <c r="C34" s="145" t="str">
        <f>Master!AO39</f>
        <v>KZ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/>
      <c r="N34" s="154"/>
      <c r="O34" s="154"/>
      <c r="P34" s="154">
        <f t="shared" si="0"/>
        <v>0</v>
      </c>
      <c r="Q34" s="146" t="str">
        <f>Master!AN39</f>
        <v>KAZAKHSTAN</v>
      </c>
      <c r="R34" s="37"/>
    </row>
    <row r="35" spans="1:18" ht="15.75" thickBot="1">
      <c r="A35" s="37"/>
      <c r="B35" s="146" t="str">
        <f>Master!AN40</f>
        <v>KENYA</v>
      </c>
      <c r="C35" s="145" t="str">
        <f>Master!AO40</f>
        <v>KE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/>
      <c r="N35" s="154"/>
      <c r="O35" s="154"/>
      <c r="P35" s="154">
        <f t="shared" si="0"/>
        <v>0</v>
      </c>
      <c r="Q35" s="146" t="str">
        <f>Master!AN40</f>
        <v>KENYA</v>
      </c>
      <c r="R35" s="37"/>
    </row>
    <row r="36" spans="1:18" ht="15.75" thickBot="1">
      <c r="A36" s="37"/>
      <c r="B36" s="146" t="str">
        <f>Master!AN41</f>
        <v>KYRGYZSTAN</v>
      </c>
      <c r="C36" s="145" t="str">
        <f>Master!AO41</f>
        <v>KG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/>
      <c r="N36" s="154"/>
      <c r="O36" s="154"/>
      <c r="P36" s="154">
        <f t="shared" si="0"/>
        <v>0</v>
      </c>
      <c r="Q36" s="146" t="str">
        <f>Master!AN41</f>
        <v>KYRGYZSTAN</v>
      </c>
      <c r="R36" s="37"/>
    </row>
    <row r="37" spans="1:18" ht="15.75" thickBot="1">
      <c r="A37" s="37"/>
      <c r="B37" s="146" t="str">
        <f>Master!AN42</f>
        <v>LEBANON</v>
      </c>
      <c r="C37" s="145" t="str">
        <f>Master!AO42</f>
        <v>LE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/>
      <c r="N37" s="154"/>
      <c r="O37" s="154"/>
      <c r="P37" s="154">
        <f t="shared" si="0"/>
        <v>0</v>
      </c>
      <c r="Q37" s="146" t="str">
        <f>Master!AN42</f>
        <v>LEBANON</v>
      </c>
      <c r="R37" s="37"/>
    </row>
    <row r="38" spans="1:18" ht="15.75" thickBot="1">
      <c r="A38" s="37"/>
      <c r="B38" s="146" t="str">
        <f>Master!AN43</f>
        <v>LIBERIA</v>
      </c>
      <c r="C38" s="145" t="str">
        <f>Master!AO43</f>
        <v>LI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/>
      <c r="N38" s="154"/>
      <c r="O38" s="154"/>
      <c r="P38" s="154">
        <f t="shared" si="0"/>
        <v>0</v>
      </c>
      <c r="Q38" s="146" t="str">
        <f>Master!AN43</f>
        <v>LIBERIA</v>
      </c>
      <c r="R38" s="37"/>
    </row>
    <row r="39" spans="1:18" ht="15.75" thickBot="1">
      <c r="A39" s="37"/>
      <c r="B39" s="146" t="str">
        <f>Master!AN44</f>
        <v>LIBYA</v>
      </c>
      <c r="C39" s="145" t="str">
        <f>Master!AO44</f>
        <v>LY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/>
      <c r="N39" s="154"/>
      <c r="O39" s="154"/>
      <c r="P39" s="154">
        <f t="shared" si="0"/>
        <v>0</v>
      </c>
      <c r="Q39" s="146" t="str">
        <f>Master!AN44</f>
        <v>LIBYA</v>
      </c>
      <c r="R39" s="37"/>
    </row>
    <row r="40" spans="1:18" ht="15.75" thickBot="1">
      <c r="A40" s="37"/>
      <c r="B40" s="146" t="str">
        <f>Master!AN45</f>
        <v>MOLDOVA</v>
      </c>
      <c r="C40" s="145" t="str">
        <f>Master!AO45</f>
        <v>MD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/>
      <c r="N40" s="154"/>
      <c r="O40" s="154"/>
      <c r="P40" s="154">
        <f t="shared" si="0"/>
        <v>0</v>
      </c>
      <c r="Q40" s="146" t="str">
        <f>Master!AN45</f>
        <v>MOLDOVA</v>
      </c>
      <c r="R40" s="37"/>
    </row>
    <row r="41" spans="1:18" ht="15.75" thickBot="1">
      <c r="A41" s="37"/>
      <c r="B41" s="146" t="str">
        <f>Master!AN46</f>
        <v>MALI</v>
      </c>
      <c r="C41" s="145" t="str">
        <f>Master!AO46</f>
        <v>ML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/>
      <c r="N41" s="154"/>
      <c r="O41" s="154"/>
      <c r="P41" s="154">
        <f t="shared" si="0"/>
        <v>0</v>
      </c>
      <c r="Q41" s="146" t="str">
        <f>Master!AN46</f>
        <v>MALI</v>
      </c>
      <c r="R41" s="37"/>
    </row>
    <row r="42" spans="1:18" ht="15.75" thickBot="1">
      <c r="A42" s="37">
        <v>0</v>
      </c>
      <c r="B42" s="146" t="str">
        <f>Master!AN47</f>
        <v>MALAYSIA</v>
      </c>
      <c r="C42" s="145" t="str">
        <f>Master!AO47</f>
        <v>MY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/>
      <c r="N42" s="154"/>
      <c r="O42" s="154"/>
      <c r="P42" s="154">
        <f t="shared" si="0"/>
        <v>0</v>
      </c>
      <c r="Q42" s="146" t="str">
        <f>Master!AN47</f>
        <v>MALAYSIA</v>
      </c>
      <c r="R42" s="37"/>
    </row>
    <row r="43" spans="1:18" ht="15.75" thickBot="1">
      <c r="A43" s="37"/>
      <c r="B43" s="146" t="str">
        <f>Master!AN48</f>
        <v>NAMIBIA</v>
      </c>
      <c r="C43" s="145" t="str">
        <f>Master!AO48</f>
        <v>WA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/>
      <c r="N43" s="154"/>
      <c r="O43" s="154"/>
      <c r="P43" s="154">
        <f t="shared" si="0"/>
        <v>0</v>
      </c>
      <c r="Q43" s="146" t="str">
        <f>Master!AN48</f>
        <v>NAMIBIA</v>
      </c>
      <c r="R43" s="37"/>
    </row>
    <row r="44" spans="1:18" ht="15.75" thickBot="1">
      <c r="A44" s="37"/>
      <c r="B44" s="146" t="str">
        <f>Master!AN49</f>
        <v>NEPAL</v>
      </c>
      <c r="C44" s="145" t="str">
        <f>Master!AO49</f>
        <v>NP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/>
      <c r="N44" s="154"/>
      <c r="O44" s="154"/>
      <c r="P44" s="154">
        <f t="shared" si="0"/>
        <v>0</v>
      </c>
      <c r="Q44" s="146" t="str">
        <f>Master!AN49</f>
        <v>NEPAL</v>
      </c>
      <c r="R44" s="37"/>
    </row>
    <row r="45" spans="1:18" ht="15.75" thickBot="1">
      <c r="A45" s="37"/>
      <c r="B45" s="146" t="str">
        <f>Master!AN50</f>
        <v>NIGERIA</v>
      </c>
      <c r="C45" s="145" t="str">
        <f>Master!AO50</f>
        <v>NI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/>
      <c r="N45" s="154"/>
      <c r="O45" s="154"/>
      <c r="P45" s="154">
        <f t="shared" si="0"/>
        <v>0</v>
      </c>
      <c r="Q45" s="146" t="str">
        <f>Master!AN50</f>
        <v>NIGERIA</v>
      </c>
      <c r="R45" s="37"/>
    </row>
    <row r="46" spans="1:18" ht="15.75" thickBot="1">
      <c r="A46" s="37"/>
      <c r="B46" s="146" t="str">
        <f>Master!AN51</f>
        <v>PAKISTAN</v>
      </c>
      <c r="C46" s="145" t="str">
        <f>Master!AO51</f>
        <v>PK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/>
      <c r="N46" s="154"/>
      <c r="O46" s="154"/>
      <c r="P46" s="154">
        <f t="shared" si="0"/>
        <v>0</v>
      </c>
      <c r="Q46" s="146" t="str">
        <f>Master!AN51</f>
        <v>PAKISTAN</v>
      </c>
      <c r="R46" s="37"/>
    </row>
    <row r="47" spans="1:18" ht="15.75" thickBot="1">
      <c r="A47" s="37"/>
      <c r="B47" s="146" t="str">
        <f>Master!AN52</f>
        <v>PITCAIRN ISLANDS</v>
      </c>
      <c r="C47" s="145" t="str">
        <f>Master!AO52</f>
        <v>PN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/>
      <c r="N47" s="154"/>
      <c r="O47" s="154"/>
      <c r="P47" s="154">
        <f t="shared" si="0"/>
        <v>0</v>
      </c>
      <c r="Q47" s="146" t="str">
        <f>Master!AN52</f>
        <v>PITCAIRN ISLANDS</v>
      </c>
      <c r="R47" s="37"/>
    </row>
    <row r="48" spans="1:18" ht="15.75" thickBot="1">
      <c r="A48" s="37"/>
      <c r="B48" s="146" t="str">
        <f>Master!AN53</f>
        <v>RWANDA</v>
      </c>
      <c r="C48" s="145" t="str">
        <f>Master!AO53</f>
        <v>RW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/>
      <c r="N48" s="154"/>
      <c r="O48" s="154"/>
      <c r="P48" s="154">
        <f t="shared" si="0"/>
        <v>0</v>
      </c>
      <c r="Q48" s="146" t="str">
        <f>Master!AN53</f>
        <v>RWANDA</v>
      </c>
      <c r="R48" s="37"/>
    </row>
    <row r="49" spans="1:18" ht="15.75" thickBot="1">
      <c r="A49" s="37"/>
      <c r="B49" s="146" t="str">
        <f>Master!AN54</f>
        <v>RUSSIA</v>
      </c>
      <c r="C49" s="145" t="str">
        <f>Master!AO54</f>
        <v>RS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/>
      <c r="N49" s="154"/>
      <c r="O49" s="154"/>
      <c r="P49" s="154">
        <f t="shared" si="0"/>
        <v>0</v>
      </c>
      <c r="Q49" s="146" t="str">
        <f>Master!AN54</f>
        <v>RUSSIA</v>
      </c>
      <c r="R49" s="37"/>
    </row>
    <row r="50" spans="1:18" ht="15.75" thickBot="1">
      <c r="A50" s="37"/>
      <c r="B50" s="146" t="str">
        <f>Master!AN56</f>
        <v>SIERRA LEON</v>
      </c>
      <c r="C50" s="145" t="str">
        <f>Master!AO56</f>
        <v>SL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/>
      <c r="N50" s="154"/>
      <c r="O50" s="154"/>
      <c r="P50" s="154">
        <f t="shared" si="0"/>
        <v>0</v>
      </c>
      <c r="Q50" s="146" t="str">
        <f>Master!AN56</f>
        <v>SIERRA LEON</v>
      </c>
      <c r="R50" s="37"/>
    </row>
    <row r="51" spans="1:18" ht="15.75" thickBot="1">
      <c r="A51" s="37"/>
      <c r="B51" s="146" t="str">
        <f>Master!AN57</f>
        <v>SOMALIA</v>
      </c>
      <c r="C51" s="145" t="str">
        <f>Master!AO57</f>
        <v>SO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/>
      <c r="N51" s="154"/>
      <c r="O51" s="154"/>
      <c r="P51" s="154">
        <f t="shared" si="0"/>
        <v>0</v>
      </c>
      <c r="Q51" s="146" t="str">
        <f>Master!AN57</f>
        <v>SOMALIA</v>
      </c>
      <c r="R51" s="37"/>
    </row>
    <row r="52" spans="1:18" ht="15.75" thickBot="1">
      <c r="A52" s="37"/>
      <c r="B52" s="146" t="str">
        <f>Master!AN58</f>
        <v>SPAIN</v>
      </c>
      <c r="C52" s="145" t="str">
        <f>Master!AO58</f>
        <v>ES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/>
      <c r="N52" s="154"/>
      <c r="O52" s="154"/>
      <c r="P52" s="154">
        <f t="shared" si="0"/>
        <v>0</v>
      </c>
      <c r="Q52" s="146" t="str">
        <f>Master!AN58</f>
        <v>SPAIN</v>
      </c>
      <c r="R52" s="37"/>
    </row>
    <row r="53" spans="1:18" ht="15.75" thickBot="1">
      <c r="A53" s="37"/>
      <c r="B53" s="146" t="str">
        <f>Master!AN59</f>
        <v>SOUTH SUDAN</v>
      </c>
      <c r="C53" s="145" t="str">
        <f>Master!AO59</f>
        <v>SS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/>
      <c r="N53" s="154"/>
      <c r="O53" s="154"/>
      <c r="P53" s="154">
        <f t="shared" si="0"/>
        <v>0</v>
      </c>
      <c r="Q53" s="146" t="str">
        <f>Master!AN59</f>
        <v>SOUTH SUDAN</v>
      </c>
      <c r="R53" s="37"/>
    </row>
    <row r="54" spans="1:18" ht="15.75" thickBot="1">
      <c r="A54" s="37"/>
      <c r="B54" s="146" t="str">
        <f>Master!AN60</f>
        <v>SRI LANKA</v>
      </c>
      <c r="C54" s="145" t="str">
        <f>Master!AO60</f>
        <v>CE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/>
      <c r="N54" s="154"/>
      <c r="O54" s="154"/>
      <c r="P54" s="154">
        <f t="shared" si="0"/>
        <v>0</v>
      </c>
      <c r="Q54" s="146" t="str">
        <f>Master!AN60</f>
        <v>SRI LANKA</v>
      </c>
      <c r="R54" s="37"/>
    </row>
    <row r="55" spans="1:18" ht="15.75" thickBot="1">
      <c r="B55" s="146" t="str">
        <f>Master!AN61</f>
        <v>SUDAN</v>
      </c>
      <c r="C55" s="145" t="str">
        <f>Master!AO61</f>
        <v>SU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/>
      <c r="N55" s="154"/>
      <c r="O55" s="154"/>
      <c r="P55" s="154">
        <f t="shared" si="0"/>
        <v>0</v>
      </c>
      <c r="Q55" s="146" t="str">
        <f>Master!AN61</f>
        <v>SUDAN</v>
      </c>
    </row>
    <row r="56" spans="1:18" ht="15.75" thickBot="1">
      <c r="B56" s="146" t="str">
        <f>Master!AN62</f>
        <v>SYRIA</v>
      </c>
      <c r="C56" s="145" t="str">
        <f>Master!AO62</f>
        <v>SY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/>
      <c r="N56" s="154"/>
      <c r="O56" s="154"/>
      <c r="P56" s="154">
        <f t="shared" si="0"/>
        <v>0</v>
      </c>
      <c r="Q56" s="146" t="str">
        <f>Master!AN62</f>
        <v>SYRIA</v>
      </c>
    </row>
    <row r="57" spans="1:18" ht="15.75" thickBot="1">
      <c r="B57" s="146" t="str">
        <f>Master!AN63</f>
        <v>TURKMENISTAN</v>
      </c>
      <c r="C57" s="145" t="str">
        <f>Master!AO63</f>
        <v>TI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/>
      <c r="N57" s="154"/>
      <c r="O57" s="154"/>
      <c r="P57" s="154">
        <f t="shared" si="0"/>
        <v>0</v>
      </c>
      <c r="Q57" s="146" t="str">
        <f>Master!AN63</f>
        <v>TURKMENISTAN</v>
      </c>
    </row>
    <row r="58" spans="1:18" ht="15.75" thickBot="1">
      <c r="B58" s="146" t="str">
        <f>Master!AN64</f>
        <v>TANZANIA</v>
      </c>
      <c r="C58" s="145" t="str">
        <f>Master!AO64</f>
        <v>TZ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/>
      <c r="N58" s="154"/>
      <c r="O58" s="154"/>
      <c r="P58" s="154">
        <f t="shared" si="0"/>
        <v>0</v>
      </c>
      <c r="Q58" s="146" t="str">
        <f>Master!AN64</f>
        <v>TANZANIA</v>
      </c>
    </row>
    <row r="59" spans="1:18" ht="15.75" thickBot="1">
      <c r="B59" s="146" t="str">
        <f>Master!AN65</f>
        <v>THAILAND</v>
      </c>
      <c r="C59" s="145" t="str">
        <f>Master!AO65</f>
        <v>TH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/>
      <c r="N59" s="154"/>
      <c r="O59" s="154"/>
      <c r="P59" s="154">
        <f t="shared" si="0"/>
        <v>0</v>
      </c>
      <c r="Q59" s="146" t="str">
        <f>Master!AN65</f>
        <v>THAILAND</v>
      </c>
    </row>
    <row r="60" spans="1:18" ht="15.75" thickBot="1">
      <c r="B60" s="146" t="str">
        <f>Master!AN66</f>
        <v>UGANDA</v>
      </c>
      <c r="C60" s="145" t="str">
        <f>Master!AO66</f>
        <v>UG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/>
      <c r="N60" s="154"/>
      <c r="O60" s="154"/>
      <c r="P60" s="154">
        <f t="shared" si="0"/>
        <v>0</v>
      </c>
      <c r="Q60" s="146" t="str">
        <f>Master!AN66</f>
        <v>UGANDA</v>
      </c>
    </row>
    <row r="61" spans="1:18" ht="15.75" thickBot="1">
      <c r="B61" s="146" t="str">
        <f>Master!AN67</f>
        <v>UKRAINE</v>
      </c>
      <c r="C61" s="145" t="str">
        <f>Master!AO67</f>
        <v>UP</v>
      </c>
      <c r="D61" s="143">
        <v>0</v>
      </c>
      <c r="E61" s="143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/>
      <c r="N61" s="143"/>
      <c r="O61" s="143"/>
      <c r="P61" s="154">
        <f t="shared" si="0"/>
        <v>0</v>
      </c>
      <c r="Q61" s="146" t="str">
        <f>Master!AN67</f>
        <v>UKRAINE</v>
      </c>
    </row>
    <row r="62" spans="1:18" ht="15.75" thickBot="1">
      <c r="B62" s="146" t="str">
        <f>Master!AN68</f>
        <v>UZBEKISTAN</v>
      </c>
      <c r="C62" s="145" t="str">
        <f>Master!AO68</f>
        <v>UZ</v>
      </c>
      <c r="D62" s="143">
        <v>0</v>
      </c>
      <c r="E62" s="143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/>
      <c r="N62" s="143"/>
      <c r="O62" s="143"/>
      <c r="P62" s="154">
        <f t="shared" si="0"/>
        <v>0</v>
      </c>
      <c r="Q62" s="146" t="str">
        <f>Master!AN68</f>
        <v>UZBEKISTAN</v>
      </c>
    </row>
    <row r="63" spans="1:18" ht="15.75" thickBot="1">
      <c r="B63" s="146" t="str">
        <f>Master!AN69</f>
        <v>VIETNAM</v>
      </c>
      <c r="C63" s="145" t="str">
        <f>Master!AO69</f>
        <v>VM</v>
      </c>
      <c r="D63" s="143">
        <v>0</v>
      </c>
      <c r="E63" s="143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/>
      <c r="N63" s="143"/>
      <c r="O63" s="143"/>
      <c r="P63" s="154">
        <f t="shared" si="0"/>
        <v>0</v>
      </c>
      <c r="Q63" s="146" t="str">
        <f>Master!AN69</f>
        <v>VIETNAM</v>
      </c>
    </row>
    <row r="64" spans="1:18" ht="15.75" thickBot="1">
      <c r="B64" s="146" t="str">
        <f>Master!AN70</f>
        <v>ZAMBIA</v>
      </c>
      <c r="C64" s="146" t="str">
        <f>Master!AO70</f>
        <v>ZA</v>
      </c>
      <c r="D64" s="287">
        <v>0</v>
      </c>
      <c r="E64" s="287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287"/>
      <c r="N64" s="287"/>
      <c r="O64" s="287"/>
      <c r="P64" s="154">
        <f t="shared" si="0"/>
        <v>0</v>
      </c>
      <c r="Q64" s="146" t="str">
        <f>Master!AN70</f>
        <v>ZAMBIA</v>
      </c>
    </row>
    <row r="65" spans="2:17" ht="15.75" thickBot="1">
      <c r="B65" s="146"/>
      <c r="C65" s="146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146"/>
    </row>
    <row r="66" spans="2:17" ht="15.75" thickBot="1">
      <c r="B66" s="146"/>
      <c r="C66" s="146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146"/>
    </row>
    <row r="67" spans="2:17" ht="15.75" thickBot="1">
      <c r="B67" s="146"/>
      <c r="C67" s="146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146"/>
    </row>
    <row r="68" spans="2:17" ht="15.75" thickBot="1">
      <c r="B68" s="146"/>
      <c r="C68" s="146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146"/>
    </row>
    <row r="69" spans="2:17" ht="15.75" thickBot="1">
      <c r="B69" s="147" t="s">
        <v>53</v>
      </c>
      <c r="C69" s="148"/>
      <c r="D69" s="149">
        <f>SUM(D5:D64)</f>
        <v>0</v>
      </c>
      <c r="E69" s="149">
        <f t="shared" ref="E69:O69" si="1">SUM(E5:E64)</f>
        <v>0</v>
      </c>
      <c r="F69" s="149">
        <f t="shared" si="1"/>
        <v>0</v>
      </c>
      <c r="G69" s="149">
        <f t="shared" si="1"/>
        <v>5</v>
      </c>
      <c r="H69" s="149">
        <f t="shared" si="1"/>
        <v>0</v>
      </c>
      <c r="I69" s="149">
        <f t="shared" si="1"/>
        <v>0</v>
      </c>
      <c r="J69" s="149">
        <f t="shared" si="1"/>
        <v>0</v>
      </c>
      <c r="K69" s="149">
        <f t="shared" si="1"/>
        <v>10</v>
      </c>
      <c r="L69" s="149">
        <f t="shared" si="1"/>
        <v>21</v>
      </c>
      <c r="M69" s="149">
        <f t="shared" si="1"/>
        <v>0</v>
      </c>
      <c r="N69" s="149">
        <f t="shared" si="1"/>
        <v>0</v>
      </c>
      <c r="O69" s="149">
        <f t="shared" si="1"/>
        <v>0</v>
      </c>
      <c r="P69" s="149">
        <f>SUM(P5:P68)</f>
        <v>36</v>
      </c>
      <c r="Q69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71"/>
  <sheetViews>
    <sheetView showGridLines="0" topLeftCell="B1" workbookViewId="0">
      <selection activeCell="L18" sqref="L18"/>
    </sheetView>
  </sheetViews>
  <sheetFormatPr defaultRowHeight="1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>
      <c r="A2" s="37"/>
      <c r="B2" s="307" t="s">
        <v>56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  <c r="R2" s="37"/>
    </row>
    <row r="3" spans="1:18" ht="13.5" customHeight="1" thickBot="1">
      <c r="A3" s="37"/>
      <c r="B3" s="310"/>
      <c r="C3" s="311"/>
      <c r="D3" s="119" t="s">
        <v>19</v>
      </c>
      <c r="E3" s="119" t="s">
        <v>20</v>
      </c>
      <c r="F3" s="119" t="s">
        <v>21</v>
      </c>
      <c r="G3" s="119" t="s">
        <v>22</v>
      </c>
      <c r="H3" s="119" t="s">
        <v>23</v>
      </c>
      <c r="I3" s="119" t="s">
        <v>24</v>
      </c>
      <c r="J3" s="119" t="s">
        <v>25</v>
      </c>
      <c r="K3" s="119" t="s">
        <v>26</v>
      </c>
      <c r="L3" s="119" t="s">
        <v>27</v>
      </c>
      <c r="M3" s="119" t="s">
        <v>28</v>
      </c>
      <c r="N3" s="119" t="s">
        <v>29</v>
      </c>
      <c r="O3" s="119" t="s">
        <v>30</v>
      </c>
      <c r="P3" s="320" t="s">
        <v>40</v>
      </c>
      <c r="Q3" s="316"/>
      <c r="R3" s="37"/>
    </row>
    <row r="4" spans="1:18" ht="13.5" customHeight="1" thickBot="1">
      <c r="A4" s="37"/>
      <c r="B4" s="312"/>
      <c r="C4" s="313"/>
      <c r="D4" s="100">
        <v>10</v>
      </c>
      <c r="E4" s="35">
        <v>11</v>
      </c>
      <c r="F4" s="35">
        <v>12</v>
      </c>
      <c r="G4" s="35">
        <v>1</v>
      </c>
      <c r="H4" s="35">
        <v>2</v>
      </c>
      <c r="I4" s="35">
        <v>3</v>
      </c>
      <c r="J4" s="35">
        <v>4</v>
      </c>
      <c r="K4" s="35">
        <v>5</v>
      </c>
      <c r="L4" s="35">
        <v>6</v>
      </c>
      <c r="M4" s="35">
        <v>7</v>
      </c>
      <c r="N4" s="35">
        <v>8</v>
      </c>
      <c r="O4" s="35">
        <v>9</v>
      </c>
      <c r="P4" s="321"/>
      <c r="Q4" s="317"/>
      <c r="R4" s="37"/>
    </row>
    <row r="5" spans="1:18" ht="15.75" thickBot="1">
      <c r="A5" s="37"/>
      <c r="B5" s="101" t="str">
        <f>Master!AN7</f>
        <v>AFGHANISTAN</v>
      </c>
      <c r="C5" s="100" t="str">
        <f>Master!AO7</f>
        <v>AF</v>
      </c>
      <c r="D5" s="154">
        <v>0</v>
      </c>
      <c r="E5" s="39">
        <v>4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7</v>
      </c>
      <c r="M5" s="154"/>
      <c r="N5" s="154"/>
      <c r="O5" s="154"/>
      <c r="P5" s="154">
        <f>SUM(D5:O5)</f>
        <v>11</v>
      </c>
      <c r="Q5" s="101" t="str">
        <f>Master!AN7</f>
        <v>AFGHANISTAN</v>
      </c>
      <c r="R5" s="37"/>
    </row>
    <row r="6" spans="1:18" ht="15.75" thickBot="1">
      <c r="A6" s="37"/>
      <c r="B6" s="101" t="str">
        <f>Master!AN8</f>
        <v>ARMENIA</v>
      </c>
      <c r="C6" s="100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54">
        <f t="shared" ref="P6:P70" si="0">SUM(D6:O6)</f>
        <v>0</v>
      </c>
      <c r="Q6" s="101" t="str">
        <f>Master!AN8</f>
        <v>ARMENIA</v>
      </c>
      <c r="R6" s="37"/>
    </row>
    <row r="7" spans="1:18" ht="15.75" thickBot="1">
      <c r="A7" s="37"/>
      <c r="B7" s="101" t="str">
        <f>Master!AN9</f>
        <v>BANGLADESH</v>
      </c>
      <c r="C7" s="100" t="str">
        <f>Master!AO9</f>
        <v>BG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/>
      <c r="N7" s="154"/>
      <c r="O7" s="154"/>
      <c r="P7" s="154">
        <f t="shared" si="0"/>
        <v>0</v>
      </c>
      <c r="Q7" s="101" t="str">
        <f>Master!AN9</f>
        <v>BANGLADESH</v>
      </c>
    </row>
    <row r="8" spans="1:18" ht="15.75" thickBot="1">
      <c r="A8" s="37"/>
      <c r="B8" s="101" t="str">
        <f>Master!AN10</f>
        <v>BELARUS</v>
      </c>
      <c r="C8" s="100" t="str">
        <f>Master!AO10</f>
        <v>BO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/>
      <c r="N8" s="154"/>
      <c r="O8" s="154"/>
      <c r="P8" s="154">
        <f t="shared" si="0"/>
        <v>0</v>
      </c>
      <c r="Q8" s="101" t="str">
        <f>Master!AN10</f>
        <v>BELARUS</v>
      </c>
      <c r="R8" s="37"/>
    </row>
    <row r="9" spans="1:18" ht="15.75" thickBot="1">
      <c r="A9" s="37"/>
      <c r="B9" s="101" t="str">
        <f>Master!AN11</f>
        <v>BURMA</v>
      </c>
      <c r="C9" s="100" t="str">
        <f>Master!AO11</f>
        <v>BM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4</v>
      </c>
      <c r="M9" s="154"/>
      <c r="N9" s="154"/>
      <c r="O9" s="154"/>
      <c r="P9" s="154">
        <f t="shared" si="0"/>
        <v>4</v>
      </c>
      <c r="Q9" s="101" t="str">
        <f>Master!AN11</f>
        <v>BURMA</v>
      </c>
      <c r="R9" s="37"/>
    </row>
    <row r="10" spans="1:18" ht="15.75" thickBot="1">
      <c r="A10" s="37"/>
      <c r="B10" s="101" t="str">
        <f>Master!AN12</f>
        <v>BHUTAN</v>
      </c>
      <c r="C10" s="100" t="str">
        <f>Master!AO12</f>
        <v>BT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54">
        <f t="shared" si="0"/>
        <v>0</v>
      </c>
      <c r="Q10" s="101" t="str">
        <f>Master!AN12</f>
        <v>BHUTAN</v>
      </c>
      <c r="R10" s="37"/>
    </row>
    <row r="11" spans="1:18" ht="15.75" thickBot="1">
      <c r="A11" s="37"/>
      <c r="B11" s="101" t="str">
        <f>Master!AN13</f>
        <v>BULGARIA</v>
      </c>
      <c r="C11" s="100" t="str">
        <f>Master!AO13</f>
        <v>BU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54">
        <f t="shared" si="0"/>
        <v>0</v>
      </c>
      <c r="Q11" s="101" t="str">
        <f>Master!AN13</f>
        <v>BULGARIA</v>
      </c>
    </row>
    <row r="12" spans="1:18" ht="15.75" thickBot="1">
      <c r="A12" s="37"/>
      <c r="B12" s="101" t="str">
        <f>Master!AN14</f>
        <v>BURUNDI</v>
      </c>
      <c r="C12" s="100" t="str">
        <f>Master!AO14</f>
        <v>BY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54">
        <f t="shared" si="0"/>
        <v>0</v>
      </c>
      <c r="Q12" s="101" t="str">
        <f>Master!AN14</f>
        <v>BURUNDI</v>
      </c>
      <c r="R12" s="37"/>
    </row>
    <row r="13" spans="1:18" ht="15.75" thickBot="1">
      <c r="A13" s="37"/>
      <c r="B13" s="101" t="str">
        <f>Master!AN15</f>
        <v>CAMEROON</v>
      </c>
      <c r="C13" s="100" t="str">
        <f>Master!AO15</f>
        <v>CM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54">
        <f t="shared" si="0"/>
        <v>0</v>
      </c>
      <c r="Q13" s="101" t="str">
        <f>Master!AN15</f>
        <v>CAMEROON</v>
      </c>
      <c r="R13" s="37"/>
    </row>
    <row r="14" spans="1:18" ht="15.75" thickBot="1">
      <c r="A14" s="37"/>
      <c r="B14" s="101" t="str">
        <f>Master!AN16</f>
        <v>Central African Republic</v>
      </c>
      <c r="C14" s="100" t="str">
        <f>Master!AO16</f>
        <v>CT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54">
        <f t="shared" si="0"/>
        <v>0</v>
      </c>
      <c r="Q14" s="101" t="str">
        <f>Master!AN16</f>
        <v>Central African Republic</v>
      </c>
      <c r="R14" s="37"/>
    </row>
    <row r="15" spans="1:18" ht="15.75" thickBot="1">
      <c r="A15" s="37"/>
      <c r="B15" s="101" t="str">
        <f>Master!AN17</f>
        <v>CHINA</v>
      </c>
      <c r="C15" s="100" t="str">
        <f>Master!AO17</f>
        <v>CH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/>
      <c r="N15" s="154"/>
      <c r="O15" s="154"/>
      <c r="P15" s="154">
        <f t="shared" si="0"/>
        <v>0</v>
      </c>
      <c r="Q15" s="101" t="str">
        <f>Master!AN17</f>
        <v>CHINA</v>
      </c>
      <c r="R15" s="37"/>
    </row>
    <row r="16" spans="1:18" ht="15.75" thickBot="1">
      <c r="A16" s="37"/>
      <c r="B16" s="101" t="str">
        <f>Master!AN18</f>
        <v>Dem. Rep. Congo</v>
      </c>
      <c r="C16" s="100" t="str">
        <f>Master!AO18</f>
        <v>CG</v>
      </c>
      <c r="D16" s="154">
        <v>0</v>
      </c>
      <c r="E16" s="154">
        <v>2</v>
      </c>
      <c r="F16" s="154">
        <v>0</v>
      </c>
      <c r="G16" s="154">
        <v>4</v>
      </c>
      <c r="H16" s="154">
        <v>2</v>
      </c>
      <c r="I16" s="154">
        <v>0</v>
      </c>
      <c r="J16" s="154">
        <v>0</v>
      </c>
      <c r="K16" s="154">
        <v>5</v>
      </c>
      <c r="L16" s="154">
        <v>7</v>
      </c>
      <c r="M16" s="154"/>
      <c r="N16" s="154"/>
      <c r="O16" s="154"/>
      <c r="P16" s="154">
        <f t="shared" si="0"/>
        <v>20</v>
      </c>
      <c r="Q16" s="101" t="str">
        <f>Master!AN18</f>
        <v>Dem. Rep. Congo</v>
      </c>
      <c r="R16" s="37"/>
    </row>
    <row r="17" spans="1:18" ht="15.75" thickBot="1">
      <c r="A17" s="37"/>
      <c r="B17" s="101" t="str">
        <f>Master!AN19</f>
        <v>COLOMBIA</v>
      </c>
      <c r="C17" s="100" t="str">
        <f>Master!AO19</f>
        <v>CO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/>
      <c r="N17" s="154"/>
      <c r="O17" s="154"/>
      <c r="P17" s="154">
        <f t="shared" si="0"/>
        <v>0</v>
      </c>
      <c r="Q17" s="101" t="str">
        <f>Master!AN19</f>
        <v>COLOMBIA</v>
      </c>
      <c r="R17" s="37"/>
    </row>
    <row r="18" spans="1:18" ht="15.75" thickBot="1">
      <c r="A18" s="37"/>
      <c r="B18" s="101" t="str">
        <f>Master!AN20</f>
        <v>CONGO</v>
      </c>
      <c r="C18" s="100" t="str">
        <f>Master!AO20</f>
        <v>CF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  <c r="N18" s="154"/>
      <c r="O18" s="154"/>
      <c r="P18" s="154">
        <f t="shared" si="0"/>
        <v>0</v>
      </c>
      <c r="Q18" s="101" t="str">
        <f>Master!AN20</f>
        <v>CONGO</v>
      </c>
      <c r="R18" s="37"/>
    </row>
    <row r="19" spans="1:18" ht="15.75" thickBot="1">
      <c r="A19" s="37"/>
      <c r="B19" s="101" t="str">
        <f>Master!AN21</f>
        <v>CUBA</v>
      </c>
      <c r="C19" s="100" t="str">
        <f>Master!AO21</f>
        <v>CU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/>
      <c r="N19" s="154"/>
      <c r="O19" s="154"/>
      <c r="P19" s="154">
        <f t="shared" si="0"/>
        <v>0</v>
      </c>
      <c r="Q19" s="101" t="str">
        <f>Master!AN21</f>
        <v>CUBA</v>
      </c>
      <c r="R19" s="37"/>
    </row>
    <row r="20" spans="1:18" ht="15.75" thickBot="1">
      <c r="A20" s="37"/>
      <c r="B20" s="101" t="str">
        <f>Master!AN22</f>
        <v>CUBAN ENTRANT</v>
      </c>
      <c r="C20" s="100" t="str">
        <f>Master!AO22</f>
        <v>CUE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/>
      <c r="N20" s="154"/>
      <c r="O20" s="154"/>
      <c r="P20" s="154">
        <f t="shared" si="0"/>
        <v>0</v>
      </c>
      <c r="Q20" s="101" t="str">
        <f>Master!AN22</f>
        <v>CUBAN ENTRANT</v>
      </c>
      <c r="R20" s="37"/>
    </row>
    <row r="21" spans="1:18" ht="15.75" thickBot="1">
      <c r="A21" s="37"/>
      <c r="B21" s="101" t="str">
        <f>Master!AN23</f>
        <v>ECUADOR</v>
      </c>
      <c r="C21" s="100" t="str">
        <f>Master!AO23</f>
        <v>EC</v>
      </c>
      <c r="D21" s="39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39"/>
      <c r="N21" s="39"/>
      <c r="O21" s="39"/>
      <c r="P21" s="154">
        <f t="shared" si="0"/>
        <v>0</v>
      </c>
      <c r="Q21" s="101" t="str">
        <f>Master!AN23</f>
        <v>ECUADOR</v>
      </c>
      <c r="R21" s="37"/>
    </row>
    <row r="22" spans="1:18" ht="15.75" thickBot="1">
      <c r="A22" s="37"/>
      <c r="B22" s="101" t="str">
        <f>Master!AN24</f>
        <v>EGYPT</v>
      </c>
      <c r="C22" s="100" t="str">
        <f>Master!AO24</f>
        <v>EG</v>
      </c>
      <c r="D22" s="39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39"/>
      <c r="N22" s="39"/>
      <c r="O22" s="39"/>
      <c r="P22" s="154">
        <f t="shared" si="0"/>
        <v>0</v>
      </c>
      <c r="Q22" s="101" t="str">
        <f>Master!AN24</f>
        <v>EGYPT</v>
      </c>
      <c r="R22" s="37"/>
    </row>
    <row r="23" spans="1:18" s="157" customFormat="1" ht="15.75" thickBot="1">
      <c r="A23" s="37"/>
      <c r="B23" s="101" t="s">
        <v>838</v>
      </c>
      <c r="C23" s="100" t="s">
        <v>256</v>
      </c>
      <c r="D23" s="154">
        <v>0</v>
      </c>
      <c r="E23" s="154">
        <v>3</v>
      </c>
      <c r="F23" s="154">
        <v>0</v>
      </c>
      <c r="G23" s="154">
        <v>2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/>
      <c r="N23" s="154"/>
      <c r="O23" s="154"/>
      <c r="P23" s="154">
        <f t="shared" si="0"/>
        <v>5</v>
      </c>
      <c r="Q23" s="101" t="s">
        <v>838</v>
      </c>
      <c r="R23" s="37"/>
    </row>
    <row r="24" spans="1:18" ht="15.75" thickBot="1">
      <c r="A24" s="37"/>
      <c r="B24" s="101" t="str">
        <f>Master!AN26</f>
        <v>ERITREA</v>
      </c>
      <c r="C24" s="100" t="str">
        <f>Master!AO26</f>
        <v>ER</v>
      </c>
      <c r="D24" s="39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1</v>
      </c>
      <c r="M24" s="39"/>
      <c r="N24" s="39"/>
      <c r="O24" s="39"/>
      <c r="P24" s="154">
        <f t="shared" si="0"/>
        <v>1</v>
      </c>
      <c r="Q24" s="101" t="str">
        <f>Master!AN26</f>
        <v>ERITREA</v>
      </c>
      <c r="R24" s="37"/>
    </row>
    <row r="25" spans="1:18" ht="15.75" thickBot="1">
      <c r="A25" s="37"/>
      <c r="B25" s="101" t="str">
        <f>Master!AN27</f>
        <v>ETHIOPIA</v>
      </c>
      <c r="C25" s="100" t="str">
        <f>Master!AO27</f>
        <v>ET</v>
      </c>
      <c r="D25" s="39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39"/>
      <c r="N25" s="39"/>
      <c r="O25" s="39"/>
      <c r="P25" s="154">
        <f t="shared" si="0"/>
        <v>0</v>
      </c>
      <c r="Q25" s="101" t="str">
        <f>Master!AN27</f>
        <v>ETHIOPIA</v>
      </c>
      <c r="R25" s="37"/>
    </row>
    <row r="26" spans="1:18" ht="15.75" thickBot="1">
      <c r="A26" s="37"/>
      <c r="B26" s="101" t="str">
        <f>Master!AN28</f>
        <v>FRANCE</v>
      </c>
      <c r="C26" s="100" t="str">
        <f>Master!AO28</f>
        <v>FR</v>
      </c>
      <c r="D26" s="39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39"/>
      <c r="N26" s="39"/>
      <c r="O26" s="39"/>
      <c r="P26" s="154">
        <f t="shared" si="0"/>
        <v>0</v>
      </c>
      <c r="Q26" s="101" t="str">
        <f>Master!AN28</f>
        <v>FRANCE</v>
      </c>
      <c r="R26" s="37"/>
    </row>
    <row r="27" spans="1:18" s="157" customFormat="1" ht="15.75" thickBot="1">
      <c r="A27" s="37"/>
      <c r="B27" s="101" t="s">
        <v>839</v>
      </c>
      <c r="C27" s="100" t="s">
        <v>438</v>
      </c>
      <c r="D27" s="154">
        <v>0</v>
      </c>
      <c r="E27" s="154">
        <v>0</v>
      </c>
      <c r="F27" s="154">
        <v>0</v>
      </c>
      <c r="G27" s="154">
        <v>2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/>
      <c r="N27" s="154"/>
      <c r="O27" s="154"/>
      <c r="P27" s="154">
        <f t="shared" si="0"/>
        <v>2</v>
      </c>
      <c r="Q27" s="101" t="s">
        <v>839</v>
      </c>
      <c r="R27" s="37"/>
    </row>
    <row r="28" spans="1:18" ht="15.75" thickBot="1">
      <c r="A28" s="37"/>
      <c r="B28" s="101" t="str">
        <f>Master!AN30</f>
        <v>GUINEA</v>
      </c>
      <c r="C28" s="100" t="str">
        <f>Master!AO30</f>
        <v>GV</v>
      </c>
      <c r="D28" s="39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39"/>
      <c r="N28" s="39"/>
      <c r="O28" s="39"/>
      <c r="P28" s="154">
        <f t="shared" si="0"/>
        <v>0</v>
      </c>
      <c r="Q28" s="101" t="str">
        <f>Master!AN30</f>
        <v>GUINEA</v>
      </c>
      <c r="R28" s="37"/>
    </row>
    <row r="29" spans="1:18" ht="15.75" thickBot="1">
      <c r="A29" s="37"/>
      <c r="B29" s="101" t="str">
        <f>Master!AN31</f>
        <v>HAITI</v>
      </c>
      <c r="C29" s="100" t="str">
        <f>Master!AO31</f>
        <v>HA</v>
      </c>
      <c r="D29" s="39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39"/>
      <c r="N29" s="39"/>
      <c r="O29" s="39"/>
      <c r="P29" s="154">
        <f t="shared" si="0"/>
        <v>0</v>
      </c>
      <c r="Q29" s="101" t="str">
        <f>Master!AN31</f>
        <v>HAITI</v>
      </c>
      <c r="R29" s="37"/>
    </row>
    <row r="30" spans="1:18" ht="15.75" thickBot="1">
      <c r="A30" s="37"/>
      <c r="B30" s="101" t="str">
        <f>Master!AN33</f>
        <v>INDIA</v>
      </c>
      <c r="C30" s="100" t="str">
        <f>Master!AO33</f>
        <v>IN</v>
      </c>
      <c r="D30" s="39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39"/>
      <c r="N30" s="39"/>
      <c r="O30" s="39"/>
      <c r="P30" s="154">
        <f t="shared" si="0"/>
        <v>0</v>
      </c>
      <c r="Q30" s="101" t="str">
        <f>Master!AN33</f>
        <v>INDIA</v>
      </c>
      <c r="R30" s="37"/>
    </row>
    <row r="31" spans="1:18" ht="15.75" thickBot="1">
      <c r="A31" s="37"/>
      <c r="B31" s="101" t="str">
        <f>Master!AN34</f>
        <v>INDONESIA</v>
      </c>
      <c r="C31" s="100" t="str">
        <f>Master!AO34</f>
        <v>ID</v>
      </c>
      <c r="D31" s="39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39"/>
      <c r="N31" s="39"/>
      <c r="O31" s="39"/>
      <c r="P31" s="154">
        <f t="shared" si="0"/>
        <v>0</v>
      </c>
      <c r="Q31" s="101" t="str">
        <f>Master!AN34</f>
        <v>INDONESIA</v>
      </c>
      <c r="R31" s="37"/>
    </row>
    <row r="32" spans="1:18" ht="15.75" thickBot="1">
      <c r="A32" s="37"/>
      <c r="B32" s="101" t="str">
        <f>Master!AN35</f>
        <v>IRAN</v>
      </c>
      <c r="C32" s="100" t="str">
        <f>Master!AO35</f>
        <v>IR</v>
      </c>
      <c r="D32" s="39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39"/>
      <c r="N32" s="39"/>
      <c r="O32" s="39"/>
      <c r="P32" s="154">
        <f t="shared" si="0"/>
        <v>0</v>
      </c>
      <c r="Q32" s="101" t="str">
        <f>Master!AN35</f>
        <v>IRAN</v>
      </c>
      <c r="R32" s="37"/>
    </row>
    <row r="33" spans="1:18" ht="15.75" thickBot="1">
      <c r="A33" s="37"/>
      <c r="B33" s="101" t="str">
        <f>Master!AN36</f>
        <v>IRAQ</v>
      </c>
      <c r="C33" s="100" t="str">
        <f>Master!AO36</f>
        <v>IZ</v>
      </c>
      <c r="D33" s="39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39"/>
      <c r="N33" s="39"/>
      <c r="O33" s="39"/>
      <c r="P33" s="154">
        <f t="shared" si="0"/>
        <v>0</v>
      </c>
      <c r="Q33" s="101" t="str">
        <f>Master!AN36</f>
        <v>IRAQ</v>
      </c>
      <c r="R33" s="37"/>
    </row>
    <row r="34" spans="1:18" ht="15.75" thickBot="1">
      <c r="A34" s="37"/>
      <c r="B34" s="101" t="str">
        <f>Master!AN37</f>
        <v>IVORY COAST</v>
      </c>
      <c r="C34" s="100" t="str">
        <f>Master!AO37</f>
        <v>IV</v>
      </c>
      <c r="D34" s="39">
        <v>0</v>
      </c>
      <c r="E34" s="154">
        <v>0</v>
      </c>
      <c r="F34" s="154">
        <v>0</v>
      </c>
      <c r="G34" s="154">
        <v>0</v>
      </c>
      <c r="H34" s="154">
        <v>1</v>
      </c>
      <c r="I34" s="154">
        <v>0</v>
      </c>
      <c r="J34" s="154">
        <v>0</v>
      </c>
      <c r="K34" s="154">
        <v>0</v>
      </c>
      <c r="L34" s="154">
        <v>0</v>
      </c>
      <c r="M34" s="39"/>
      <c r="N34" s="39"/>
      <c r="O34" s="39"/>
      <c r="P34" s="154">
        <f t="shared" si="0"/>
        <v>1</v>
      </c>
      <c r="Q34" s="101" t="str">
        <f>Master!AN37</f>
        <v>IVORY COAST</v>
      </c>
      <c r="R34" s="37"/>
    </row>
    <row r="35" spans="1:18" ht="15.75" thickBot="1">
      <c r="A35" s="37"/>
      <c r="B35" s="101" t="str">
        <f>Master!AN38</f>
        <v>JORDAN</v>
      </c>
      <c r="C35" s="100" t="str">
        <f>Master!AO38</f>
        <v>JO</v>
      </c>
      <c r="D35" s="39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39"/>
      <c r="N35" s="39"/>
      <c r="O35" s="39"/>
      <c r="P35" s="154">
        <f t="shared" si="0"/>
        <v>0</v>
      </c>
      <c r="Q35" s="101" t="str">
        <f>Master!AN38</f>
        <v>JORDAN</v>
      </c>
      <c r="R35" s="37"/>
    </row>
    <row r="36" spans="1:18" ht="15.75" thickBot="1">
      <c r="A36" s="37"/>
      <c r="B36" s="101" t="str">
        <f>Master!AN39</f>
        <v>KAZAKHSTAN</v>
      </c>
      <c r="C36" s="100" t="str">
        <f>Master!AO39</f>
        <v>KZ</v>
      </c>
      <c r="D36" s="39">
        <v>0</v>
      </c>
      <c r="E36" s="154">
        <v>3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39"/>
      <c r="N36" s="39"/>
      <c r="O36" s="39"/>
      <c r="P36" s="154">
        <f t="shared" si="0"/>
        <v>3</v>
      </c>
      <c r="Q36" s="101" t="str">
        <f>Master!AN39</f>
        <v>KAZAKHSTAN</v>
      </c>
      <c r="R36" s="37"/>
    </row>
    <row r="37" spans="1:18" ht="15.75" thickBot="1">
      <c r="A37" s="37"/>
      <c r="B37" s="101" t="str">
        <f>Master!AN40</f>
        <v>KENYA</v>
      </c>
      <c r="C37" s="100" t="str">
        <f>Master!AO40</f>
        <v>KE</v>
      </c>
      <c r="D37" s="39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39"/>
      <c r="N37" s="39"/>
      <c r="O37" s="39"/>
      <c r="P37" s="154">
        <f t="shared" si="0"/>
        <v>0</v>
      </c>
      <c r="Q37" s="101" t="str">
        <f>Master!AN40</f>
        <v>KENYA</v>
      </c>
      <c r="R37" s="37"/>
    </row>
    <row r="38" spans="1:18" ht="15.75" thickBot="1">
      <c r="A38" s="37"/>
      <c r="B38" s="101" t="str">
        <f>Master!AN41</f>
        <v>KYRGYZSTAN</v>
      </c>
      <c r="C38" s="100" t="str">
        <f>Master!AO41</f>
        <v>KG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/>
      <c r="N38" s="154"/>
      <c r="O38" s="154"/>
      <c r="P38" s="154">
        <f t="shared" si="0"/>
        <v>0</v>
      </c>
      <c r="Q38" s="101" t="str">
        <f>Master!AN41</f>
        <v>KYRGYZSTAN</v>
      </c>
      <c r="R38" s="37"/>
    </row>
    <row r="39" spans="1:18" ht="15.75" thickBot="1">
      <c r="A39" s="37"/>
      <c r="B39" s="101" t="str">
        <f>Master!AN42</f>
        <v>LEBANON</v>
      </c>
      <c r="C39" s="100" t="str">
        <f>Master!AO42</f>
        <v>LE</v>
      </c>
      <c r="D39" s="39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39"/>
      <c r="N39" s="39"/>
      <c r="O39" s="39"/>
      <c r="P39" s="154">
        <f t="shared" si="0"/>
        <v>0</v>
      </c>
      <c r="Q39" s="101" t="str">
        <f>Master!AN42</f>
        <v>LEBANON</v>
      </c>
      <c r="R39" s="37"/>
    </row>
    <row r="40" spans="1:18" ht="15.75" thickBot="1">
      <c r="A40" s="37"/>
      <c r="B40" s="101" t="str">
        <f>Master!AN43</f>
        <v>LIBERIA</v>
      </c>
      <c r="C40" s="100" t="str">
        <f>Master!AO43</f>
        <v>LI</v>
      </c>
      <c r="D40" s="39">
        <v>0</v>
      </c>
      <c r="E40" s="154">
        <v>0</v>
      </c>
      <c r="F40" s="154">
        <v>0</v>
      </c>
      <c r="G40" s="154">
        <v>0</v>
      </c>
      <c r="H40" s="154">
        <v>1</v>
      </c>
      <c r="I40" s="154">
        <v>0</v>
      </c>
      <c r="J40" s="154">
        <v>0</v>
      </c>
      <c r="K40" s="154">
        <v>0</v>
      </c>
      <c r="L40" s="154">
        <v>0</v>
      </c>
      <c r="M40" s="39"/>
      <c r="N40" s="39"/>
      <c r="O40" s="39"/>
      <c r="P40" s="154">
        <f t="shared" si="0"/>
        <v>1</v>
      </c>
      <c r="Q40" s="101" t="str">
        <f>Master!AN43</f>
        <v>LIBERIA</v>
      </c>
      <c r="R40" s="37"/>
    </row>
    <row r="41" spans="1:18" ht="15.75" thickBot="1">
      <c r="A41" s="37"/>
      <c r="B41" s="101" t="str">
        <f>Master!AN44</f>
        <v>LIBYA</v>
      </c>
      <c r="C41" s="100" t="str">
        <f>Master!AO44</f>
        <v>LY</v>
      </c>
      <c r="D41" s="39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39"/>
      <c r="N41" s="39"/>
      <c r="O41" s="39"/>
      <c r="P41" s="154">
        <f t="shared" si="0"/>
        <v>0</v>
      </c>
      <c r="Q41" s="101" t="str">
        <f>Master!AN44</f>
        <v>LIBYA</v>
      </c>
      <c r="R41" s="37"/>
    </row>
    <row r="42" spans="1:18" ht="15.75" thickBot="1">
      <c r="A42" s="37"/>
      <c r="B42" s="101" t="str">
        <f>Master!AN45</f>
        <v>MOLDOVA</v>
      </c>
      <c r="C42" s="100" t="str">
        <f>Master!AO45</f>
        <v>MD</v>
      </c>
      <c r="D42" s="39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39"/>
      <c r="N42" s="39"/>
      <c r="O42" s="39"/>
      <c r="P42" s="154">
        <f t="shared" si="0"/>
        <v>0</v>
      </c>
      <c r="Q42" s="101" t="str">
        <f>Master!AN45</f>
        <v>MOLDOVA</v>
      </c>
      <c r="R42" s="37"/>
    </row>
    <row r="43" spans="1:18" ht="15.75" thickBot="1">
      <c r="A43" s="37"/>
      <c r="B43" s="101" t="str">
        <f>Master!AN46</f>
        <v>MALI</v>
      </c>
      <c r="C43" s="100" t="str">
        <f>Master!AO46</f>
        <v>ML</v>
      </c>
      <c r="D43" s="39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39"/>
      <c r="N43" s="39"/>
      <c r="O43" s="39"/>
      <c r="P43" s="154">
        <f t="shared" si="0"/>
        <v>0</v>
      </c>
      <c r="Q43" s="101" t="str">
        <f>Master!AN46</f>
        <v>MALI</v>
      </c>
      <c r="R43" s="37"/>
    </row>
    <row r="44" spans="1:18" ht="15.75" thickBot="1">
      <c r="A44" s="37"/>
      <c r="B44" s="101" t="str">
        <f>Master!AN47</f>
        <v>MALAYSIA</v>
      </c>
      <c r="C44" s="100" t="str">
        <f>Master!AO47</f>
        <v>MY</v>
      </c>
      <c r="D44" s="39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39"/>
      <c r="N44" s="39"/>
      <c r="O44" s="39"/>
      <c r="P44" s="154">
        <f t="shared" si="0"/>
        <v>0</v>
      </c>
      <c r="Q44" s="101" t="str">
        <f>Master!AN47</f>
        <v>MALAYSIA</v>
      </c>
      <c r="R44" s="37"/>
    </row>
    <row r="45" spans="1:18" ht="15.75" thickBot="1">
      <c r="A45" s="37"/>
      <c r="B45" s="101" t="str">
        <f>Master!AN48</f>
        <v>NAMIBIA</v>
      </c>
      <c r="C45" s="100" t="str">
        <f>Master!AO48</f>
        <v>WA</v>
      </c>
      <c r="D45" s="39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39"/>
      <c r="N45" s="39"/>
      <c r="O45" s="39"/>
      <c r="P45" s="154">
        <f t="shared" si="0"/>
        <v>0</v>
      </c>
      <c r="Q45" s="101" t="str">
        <f>Master!AN48</f>
        <v>NAMIBIA</v>
      </c>
      <c r="R45" s="37"/>
    </row>
    <row r="46" spans="1:18" ht="15.75" thickBot="1">
      <c r="A46" s="37"/>
      <c r="B46" s="101" t="str">
        <f>Master!AN49</f>
        <v>NEPAL</v>
      </c>
      <c r="C46" s="100" t="str">
        <f>Master!AO49</f>
        <v>NP</v>
      </c>
      <c r="D46" s="39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39"/>
      <c r="N46" s="39"/>
      <c r="O46" s="39"/>
      <c r="P46" s="154">
        <f t="shared" si="0"/>
        <v>0</v>
      </c>
      <c r="Q46" s="101" t="str">
        <f>Master!AN49</f>
        <v>NEPAL</v>
      </c>
      <c r="R46" s="37"/>
    </row>
    <row r="47" spans="1:18" ht="15.75" thickBot="1">
      <c r="A47" s="37"/>
      <c r="B47" s="101" t="str">
        <f>Master!AN50</f>
        <v>NIGERIA</v>
      </c>
      <c r="C47" s="100" t="str">
        <f>Master!AO50</f>
        <v>NI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/>
      <c r="N47" s="154"/>
      <c r="O47" s="154"/>
      <c r="P47" s="154">
        <f t="shared" si="0"/>
        <v>0</v>
      </c>
      <c r="Q47" s="101" t="str">
        <f>Master!AN50</f>
        <v>NIGERIA</v>
      </c>
      <c r="R47" s="37"/>
    </row>
    <row r="48" spans="1:18" ht="15.75" thickBot="1">
      <c r="A48" s="37"/>
      <c r="B48" s="101" t="str">
        <f>Master!AN51</f>
        <v>PAKISTAN</v>
      </c>
      <c r="C48" s="100" t="str">
        <f>Master!AO51</f>
        <v>PK</v>
      </c>
      <c r="D48" s="39">
        <v>0</v>
      </c>
      <c r="E48" s="154">
        <v>0</v>
      </c>
      <c r="F48" s="154">
        <v>0</v>
      </c>
      <c r="G48" s="154">
        <v>2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39"/>
      <c r="N48" s="39"/>
      <c r="O48" s="39"/>
      <c r="P48" s="154">
        <f t="shared" si="0"/>
        <v>2</v>
      </c>
      <c r="Q48" s="101" t="str">
        <f>Master!AN51</f>
        <v>PAKISTAN</v>
      </c>
      <c r="R48" s="37"/>
    </row>
    <row r="49" spans="1:18" ht="15.75" thickBot="1">
      <c r="A49" s="37"/>
      <c r="B49" s="101" t="str">
        <f>Master!AN52</f>
        <v>PITCAIRN ISLANDS</v>
      </c>
      <c r="C49" s="100" t="str">
        <f>Master!AO52</f>
        <v>PN</v>
      </c>
      <c r="D49" s="39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39"/>
      <c r="N49" s="39"/>
      <c r="O49" s="39"/>
      <c r="P49" s="154">
        <f t="shared" si="0"/>
        <v>0</v>
      </c>
      <c r="Q49" s="101" t="str">
        <f>Master!AN52</f>
        <v>PITCAIRN ISLANDS</v>
      </c>
      <c r="R49" s="37"/>
    </row>
    <row r="50" spans="1:18" ht="15.75" thickBot="1">
      <c r="A50" s="37"/>
      <c r="B50" s="101" t="str">
        <f>Master!AN53</f>
        <v>RWANDA</v>
      </c>
      <c r="C50" s="100" t="str">
        <f>Master!AO53</f>
        <v>RW</v>
      </c>
      <c r="D50" s="39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39"/>
      <c r="N50" s="39"/>
      <c r="O50" s="39"/>
      <c r="P50" s="154">
        <f t="shared" si="0"/>
        <v>0</v>
      </c>
      <c r="Q50" s="101" t="str">
        <f>Master!AN53</f>
        <v>RWANDA</v>
      </c>
      <c r="R50" s="37"/>
    </row>
    <row r="51" spans="1:18" ht="15.75" thickBot="1">
      <c r="A51" s="37"/>
      <c r="B51" s="101" t="str">
        <f>Master!AN54</f>
        <v>RUSSIA</v>
      </c>
      <c r="C51" s="100" t="str">
        <f>Master!AO54</f>
        <v>RS</v>
      </c>
      <c r="D51" s="39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39"/>
      <c r="N51" s="39"/>
      <c r="O51" s="39"/>
      <c r="P51" s="154">
        <f t="shared" si="0"/>
        <v>0</v>
      </c>
      <c r="Q51" s="101" t="str">
        <f>Master!AN54</f>
        <v>RUSSIA</v>
      </c>
      <c r="R51" s="37"/>
    </row>
    <row r="52" spans="1:18" ht="15.75" thickBot="1">
      <c r="A52" s="37"/>
      <c r="B52" s="101" t="str">
        <f>Master!AN56</f>
        <v>SIERRA LEON</v>
      </c>
      <c r="C52" s="100" t="str">
        <f>Master!AO56</f>
        <v>SL</v>
      </c>
      <c r="D52" s="39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39"/>
      <c r="N52" s="39"/>
      <c r="O52" s="39"/>
      <c r="P52" s="154">
        <f t="shared" si="0"/>
        <v>0</v>
      </c>
      <c r="Q52" s="101" t="str">
        <f>Master!AN56</f>
        <v>SIERRA LEON</v>
      </c>
      <c r="R52" s="37"/>
    </row>
    <row r="53" spans="1:18" ht="15.75" thickBot="1">
      <c r="A53" s="37"/>
      <c r="B53" s="101" t="str">
        <f>Master!AN57</f>
        <v>SOMALIA</v>
      </c>
      <c r="C53" s="100" t="str">
        <f>Master!AO57</f>
        <v>SO</v>
      </c>
      <c r="D53" s="39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39"/>
      <c r="N53" s="39"/>
      <c r="O53" s="39"/>
      <c r="P53" s="154">
        <f t="shared" si="0"/>
        <v>0</v>
      </c>
      <c r="Q53" s="101" t="str">
        <f>Master!AN57</f>
        <v>SOMALIA</v>
      </c>
      <c r="R53" s="37"/>
    </row>
    <row r="54" spans="1:18" ht="15.75" thickBot="1">
      <c r="A54" s="37"/>
      <c r="B54" s="101" t="str">
        <f>Master!AN58</f>
        <v>SPAIN</v>
      </c>
      <c r="C54" s="100" t="str">
        <f>Master!AO58</f>
        <v>ES</v>
      </c>
      <c r="D54" s="39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39"/>
      <c r="N54" s="39"/>
      <c r="O54" s="39"/>
      <c r="P54" s="154">
        <f t="shared" si="0"/>
        <v>0</v>
      </c>
      <c r="Q54" s="101" t="str">
        <f>Master!AN58</f>
        <v>SPAIN</v>
      </c>
      <c r="R54" s="37"/>
    </row>
    <row r="55" spans="1:18" ht="17.25" customHeight="1" thickBot="1">
      <c r="A55" s="37"/>
      <c r="B55" s="101" t="str">
        <f>Master!AN59</f>
        <v>SOUTH SUDAN</v>
      </c>
      <c r="C55" s="100" t="str">
        <f>Master!AO59</f>
        <v>SS</v>
      </c>
      <c r="D55" s="39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39"/>
      <c r="N55" s="39"/>
      <c r="O55" s="39"/>
      <c r="P55" s="154">
        <f t="shared" si="0"/>
        <v>0</v>
      </c>
      <c r="Q55" s="101" t="str">
        <f>Master!AN59</f>
        <v>SOUTH SUDAN</v>
      </c>
      <c r="R55" s="37"/>
    </row>
    <row r="56" spans="1:18" ht="15.75" thickBot="1">
      <c r="A56" s="37"/>
      <c r="B56" s="101" t="str">
        <f>Master!AN60</f>
        <v>SRI LANKA</v>
      </c>
      <c r="C56" s="100" t="str">
        <f>Master!AO60</f>
        <v>CE</v>
      </c>
      <c r="D56" s="39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39"/>
      <c r="N56" s="39"/>
      <c r="O56" s="39"/>
      <c r="P56" s="154">
        <f t="shared" si="0"/>
        <v>0</v>
      </c>
      <c r="Q56" s="101" t="str">
        <f>Master!AN60</f>
        <v>SRI LANKA</v>
      </c>
      <c r="R56" s="37"/>
    </row>
    <row r="57" spans="1:18" ht="15.75" thickBot="1">
      <c r="A57" s="37"/>
      <c r="B57" s="101" t="str">
        <f>Master!AN61</f>
        <v>SUDAN</v>
      </c>
      <c r="C57" s="100" t="str">
        <f>Master!AO61</f>
        <v>SU</v>
      </c>
      <c r="D57" s="39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39"/>
      <c r="N57" s="39"/>
      <c r="O57" s="39"/>
      <c r="P57" s="154">
        <f t="shared" si="0"/>
        <v>0</v>
      </c>
      <c r="Q57" s="101" t="str">
        <f>Master!AN61</f>
        <v>SUDAN</v>
      </c>
      <c r="R57" s="37"/>
    </row>
    <row r="58" spans="1:18" ht="15.75" thickBot="1">
      <c r="A58" s="37"/>
      <c r="B58" s="101" t="str">
        <f>Master!AN62</f>
        <v>SYRIA</v>
      </c>
      <c r="C58" s="100" t="str">
        <f>Master!AO62</f>
        <v>SY</v>
      </c>
      <c r="D58" s="39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6</v>
      </c>
      <c r="M58" s="39"/>
      <c r="N58" s="39"/>
      <c r="O58" s="39"/>
      <c r="P58" s="154">
        <f t="shared" si="0"/>
        <v>6</v>
      </c>
      <c r="Q58" s="101" t="str">
        <f>Master!AN62</f>
        <v>SYRIA</v>
      </c>
      <c r="R58" s="37"/>
    </row>
    <row r="59" spans="1:18" ht="15.75" thickBot="1">
      <c r="A59" s="37"/>
      <c r="B59" s="101" t="str">
        <f>Master!AN63</f>
        <v>TURKMENISTAN</v>
      </c>
      <c r="C59" s="100" t="str">
        <f>Master!AO63</f>
        <v>TI</v>
      </c>
      <c r="D59" s="39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39"/>
      <c r="N59" s="39"/>
      <c r="O59" s="39"/>
      <c r="P59" s="154">
        <f t="shared" si="0"/>
        <v>0</v>
      </c>
      <c r="Q59" s="101" t="str">
        <f>Master!AN63</f>
        <v>TURKMENISTAN</v>
      </c>
      <c r="R59" s="37"/>
    </row>
    <row r="60" spans="1:18" ht="15.75" thickBot="1">
      <c r="A60" s="37"/>
      <c r="B60" s="101" t="str">
        <f>Master!AN64</f>
        <v>TANZANIA</v>
      </c>
      <c r="C60" s="100" t="str">
        <f>Master!AO64</f>
        <v>TZ</v>
      </c>
      <c r="D60" s="39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39"/>
      <c r="N60" s="39"/>
      <c r="O60" s="39"/>
      <c r="P60" s="154">
        <f t="shared" si="0"/>
        <v>0</v>
      </c>
      <c r="Q60" s="101" t="str">
        <f>Master!AN64</f>
        <v>TANZANIA</v>
      </c>
      <c r="R60" s="37"/>
    </row>
    <row r="61" spans="1:18" ht="15.75" thickBot="1">
      <c r="A61" s="37"/>
      <c r="B61" s="101" t="str">
        <f>Master!AN65</f>
        <v>THAILAND</v>
      </c>
      <c r="C61" s="100" t="str">
        <f>Master!AO65</f>
        <v>TH</v>
      </c>
      <c r="D61" s="39">
        <v>0</v>
      </c>
      <c r="E61" s="154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39"/>
      <c r="N61" s="39"/>
      <c r="O61" s="39"/>
      <c r="P61" s="154">
        <f t="shared" si="0"/>
        <v>0</v>
      </c>
      <c r="Q61" s="101" t="str">
        <f>Master!AN65</f>
        <v>THAILAND</v>
      </c>
      <c r="R61" s="37"/>
    </row>
    <row r="62" spans="1:18" ht="15.75" thickBot="1">
      <c r="A62" s="37"/>
      <c r="B62" s="101" t="str">
        <f>Master!AN66</f>
        <v>UGANDA</v>
      </c>
      <c r="C62" s="100" t="str">
        <f>Master!AO66</f>
        <v>UG</v>
      </c>
      <c r="D62" s="39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39"/>
      <c r="N62" s="39"/>
      <c r="O62" s="39"/>
      <c r="P62" s="154">
        <f t="shared" si="0"/>
        <v>0</v>
      </c>
      <c r="Q62" s="101" t="str">
        <f>Master!AN66</f>
        <v>UGANDA</v>
      </c>
      <c r="R62" s="37"/>
    </row>
    <row r="63" spans="1:18" ht="15.75" thickBot="1">
      <c r="B63" s="101" t="str">
        <f>Master!AN67</f>
        <v>UKRAINE</v>
      </c>
      <c r="C63" s="100" t="str">
        <f>Master!AO67</f>
        <v>UP</v>
      </c>
      <c r="D63" s="39">
        <v>0</v>
      </c>
      <c r="E63" s="154">
        <v>0</v>
      </c>
      <c r="F63" s="154">
        <v>5</v>
      </c>
      <c r="G63" s="154">
        <v>4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39"/>
      <c r="N63" s="39"/>
      <c r="O63" s="39"/>
      <c r="P63" s="154">
        <f t="shared" si="0"/>
        <v>9</v>
      </c>
      <c r="Q63" s="101" t="str">
        <f>Master!AN67</f>
        <v>UKRAINE</v>
      </c>
      <c r="R63" s="37"/>
    </row>
    <row r="64" spans="1:18" ht="15.75" thickBot="1">
      <c r="B64" s="101" t="str">
        <f>Master!AN68</f>
        <v>UZBEKISTAN</v>
      </c>
      <c r="C64" s="100" t="str">
        <f>Master!AO68</f>
        <v>UZ</v>
      </c>
      <c r="D64" s="39"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39"/>
      <c r="N64" s="39"/>
      <c r="O64" s="39"/>
      <c r="P64" s="154">
        <f t="shared" si="0"/>
        <v>0</v>
      </c>
      <c r="Q64" s="101" t="str">
        <f>Master!AN68</f>
        <v>UZBEKISTAN</v>
      </c>
      <c r="R64" s="37"/>
    </row>
    <row r="65" spans="2:17" ht="15.75" thickBot="1">
      <c r="B65" s="101" t="str">
        <f>Master!AN69</f>
        <v>VIETNAM</v>
      </c>
      <c r="C65" s="100" t="str">
        <f>Master!AO69</f>
        <v>VM</v>
      </c>
      <c r="D65" s="39">
        <v>0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39"/>
      <c r="N65" s="39"/>
      <c r="O65" s="39"/>
      <c r="P65" s="154">
        <f t="shared" si="0"/>
        <v>0</v>
      </c>
      <c r="Q65" s="101" t="str">
        <f>Master!AN69</f>
        <v>VIETNAM</v>
      </c>
    </row>
    <row r="66" spans="2:17" ht="15.75" thickBot="1">
      <c r="B66" s="101" t="str">
        <f>Master!AN70</f>
        <v>ZAMBIA</v>
      </c>
      <c r="C66" s="100" t="str">
        <f>Master!AO70</f>
        <v>ZA</v>
      </c>
      <c r="D66" s="39">
        <v>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39"/>
      <c r="N66" s="39"/>
      <c r="O66" s="39"/>
      <c r="P66" s="154">
        <f t="shared" si="0"/>
        <v>0</v>
      </c>
      <c r="Q66" s="101" t="str">
        <f>Master!AN70</f>
        <v>ZAMBIA</v>
      </c>
    </row>
    <row r="67" spans="2:17" ht="15.75" thickBot="1">
      <c r="B67" s="101"/>
      <c r="C67" s="100"/>
      <c r="D67" s="39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>
        <f t="shared" si="0"/>
        <v>0</v>
      </c>
      <c r="Q67" s="101"/>
    </row>
    <row r="68" spans="2:17" ht="15.75" thickBot="1">
      <c r="B68" s="101"/>
      <c r="C68" s="101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>
        <f t="shared" si="0"/>
        <v>0</v>
      </c>
      <c r="Q68" s="101"/>
    </row>
    <row r="69" spans="2:17" ht="15.75" thickBot="1">
      <c r="B69" s="101"/>
      <c r="C69" s="101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>
        <f t="shared" si="0"/>
        <v>0</v>
      </c>
      <c r="Q69" s="101"/>
    </row>
    <row r="70" spans="2:17" ht="15.75" thickBot="1">
      <c r="B70" s="101"/>
      <c r="C70" s="101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>
        <f t="shared" si="0"/>
        <v>0</v>
      </c>
      <c r="Q70" s="101"/>
    </row>
    <row r="71" spans="2:17" ht="15.75" thickBot="1">
      <c r="B71" s="117" t="s">
        <v>53</v>
      </c>
      <c r="C71" s="118"/>
      <c r="D71" s="149">
        <f t="shared" ref="D71:F71" si="1">SUM(D5:D70)</f>
        <v>0</v>
      </c>
      <c r="E71" s="149">
        <f t="shared" si="1"/>
        <v>12</v>
      </c>
      <c r="F71" s="149">
        <f t="shared" si="1"/>
        <v>5</v>
      </c>
      <c r="G71" s="149">
        <f>SUM(G5:G70)</f>
        <v>14</v>
      </c>
      <c r="H71" s="149">
        <f t="shared" ref="H71:O71" si="2">SUM(H5:H70)</f>
        <v>4</v>
      </c>
      <c r="I71" s="149">
        <f t="shared" si="2"/>
        <v>0</v>
      </c>
      <c r="J71" s="149">
        <f t="shared" si="2"/>
        <v>0</v>
      </c>
      <c r="K71" s="149">
        <f t="shared" si="2"/>
        <v>5</v>
      </c>
      <c r="L71" s="149">
        <f t="shared" si="2"/>
        <v>25</v>
      </c>
      <c r="M71" s="149">
        <f t="shared" si="2"/>
        <v>0</v>
      </c>
      <c r="N71" s="149">
        <f t="shared" si="2"/>
        <v>0</v>
      </c>
      <c r="O71" s="149">
        <f t="shared" si="2"/>
        <v>0</v>
      </c>
      <c r="P71" s="149">
        <f>SUM(P5:P70)</f>
        <v>65</v>
      </c>
      <c r="Q71" s="21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R69"/>
  <sheetViews>
    <sheetView showGridLines="0" topLeftCell="A49" workbookViewId="0">
      <selection activeCell="L66" sqref="L66"/>
    </sheetView>
  </sheetViews>
  <sheetFormatPr defaultRowHeight="1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>
      <c r="A2" s="37"/>
      <c r="B2" s="307" t="s">
        <v>57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  <c r="R2" s="37"/>
    </row>
    <row r="3" spans="1:18" ht="13.5" customHeight="1" thickBot="1">
      <c r="A3" s="37"/>
      <c r="B3" s="310"/>
      <c r="C3" s="311"/>
      <c r="D3" s="97" t="s">
        <v>19</v>
      </c>
      <c r="E3" s="97" t="s">
        <v>20</v>
      </c>
      <c r="F3" s="97" t="s">
        <v>21</v>
      </c>
      <c r="G3" s="97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 t="s">
        <v>27</v>
      </c>
      <c r="M3" s="97" t="s">
        <v>28</v>
      </c>
      <c r="N3" s="97" t="s">
        <v>29</v>
      </c>
      <c r="O3" s="97" t="s">
        <v>30</v>
      </c>
      <c r="P3" s="322" t="s">
        <v>40</v>
      </c>
      <c r="Q3" s="316"/>
      <c r="R3" s="37"/>
    </row>
    <row r="4" spans="1:18" ht="13.5" customHeight="1" thickBot="1">
      <c r="A4" s="37"/>
      <c r="B4" s="312"/>
      <c r="C4" s="313"/>
      <c r="D4" s="97">
        <v>10</v>
      </c>
      <c r="E4" s="97">
        <v>11</v>
      </c>
      <c r="F4" s="97">
        <v>12</v>
      </c>
      <c r="G4" s="97">
        <v>1</v>
      </c>
      <c r="H4" s="97">
        <v>2</v>
      </c>
      <c r="I4" s="97">
        <v>3</v>
      </c>
      <c r="J4" s="97">
        <v>4</v>
      </c>
      <c r="K4" s="97">
        <v>5</v>
      </c>
      <c r="L4" s="97">
        <v>6</v>
      </c>
      <c r="M4" s="97">
        <v>7</v>
      </c>
      <c r="N4" s="97">
        <v>8</v>
      </c>
      <c r="O4" s="97">
        <v>9</v>
      </c>
      <c r="P4" s="323"/>
      <c r="Q4" s="317"/>
      <c r="R4" s="37"/>
    </row>
    <row r="5" spans="1:18" ht="15.75" thickBot="1">
      <c r="A5" s="37"/>
      <c r="B5" s="103" t="str">
        <f>Master!AN7</f>
        <v>AFGHANISTAN</v>
      </c>
      <c r="C5" s="97" t="str">
        <f>Master!AO7</f>
        <v>AF</v>
      </c>
      <c r="D5" s="39">
        <v>0</v>
      </c>
      <c r="E5" s="154">
        <v>0</v>
      </c>
      <c r="F5" s="154">
        <v>9</v>
      </c>
      <c r="G5" s="154">
        <v>0</v>
      </c>
      <c r="H5" s="154">
        <v>1</v>
      </c>
      <c r="I5" s="154">
        <v>0</v>
      </c>
      <c r="J5" s="154">
        <v>1</v>
      </c>
      <c r="K5" s="154">
        <v>0</v>
      </c>
      <c r="L5" s="154">
        <v>4</v>
      </c>
      <c r="M5" s="154"/>
      <c r="N5" s="154"/>
      <c r="O5" s="154"/>
      <c r="P5" s="149">
        <f>SUM(D5:O5)</f>
        <v>15</v>
      </c>
      <c r="Q5" s="103" t="str">
        <f>Master!AN7</f>
        <v>AFGHANISTAN</v>
      </c>
      <c r="R5" s="37"/>
    </row>
    <row r="6" spans="1:18" ht="15.75" thickBot="1">
      <c r="A6" s="37"/>
      <c r="B6" s="103" t="str">
        <f>Master!AN8</f>
        <v>ARMENIA</v>
      </c>
      <c r="C6" s="97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49">
        <f t="shared" ref="P6:P68" si="0">SUM(D6:O6)</f>
        <v>0</v>
      </c>
      <c r="Q6" s="103" t="str">
        <f>Master!AN8</f>
        <v>ARMENIA</v>
      </c>
      <c r="R6" s="37"/>
    </row>
    <row r="7" spans="1:18" ht="15.75" thickBot="1">
      <c r="A7" s="37"/>
      <c r="B7" s="103" t="str">
        <f>Master!AN9</f>
        <v>BANGLADESH</v>
      </c>
      <c r="C7" s="97" t="str">
        <f>Master!AO9</f>
        <v>BG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1</v>
      </c>
      <c r="L7" s="154">
        <v>0</v>
      </c>
      <c r="M7" s="154"/>
      <c r="N7" s="154"/>
      <c r="O7" s="154"/>
      <c r="P7" s="149">
        <f t="shared" si="0"/>
        <v>1</v>
      </c>
      <c r="Q7" s="103" t="str">
        <f>Master!AN9</f>
        <v>BANGLADESH</v>
      </c>
    </row>
    <row r="8" spans="1:18" ht="15.75" thickBot="1">
      <c r="A8" s="37"/>
      <c r="B8" s="103" t="str">
        <f>Master!AN10</f>
        <v>BELARUS</v>
      </c>
      <c r="C8" s="97" t="str">
        <f>Master!AO10</f>
        <v>BO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/>
      <c r="N8" s="154"/>
      <c r="O8" s="154"/>
      <c r="P8" s="149">
        <f t="shared" si="0"/>
        <v>0</v>
      </c>
      <c r="Q8" s="103" t="str">
        <f>Master!AN10</f>
        <v>BELARUS</v>
      </c>
      <c r="R8" s="37"/>
    </row>
    <row r="9" spans="1:18" ht="15.75" thickBot="1">
      <c r="A9" s="37"/>
      <c r="B9" s="103" t="str">
        <f>Master!AN11</f>
        <v>BURMA</v>
      </c>
      <c r="C9" s="97" t="str">
        <f>Master!AO11</f>
        <v>BM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/>
      <c r="N9" s="154"/>
      <c r="O9" s="154"/>
      <c r="P9" s="149">
        <f t="shared" si="0"/>
        <v>0</v>
      </c>
      <c r="Q9" s="103" t="str">
        <f>Master!AN11</f>
        <v>BURMA</v>
      </c>
      <c r="R9" s="37"/>
    </row>
    <row r="10" spans="1:18" ht="15.75" thickBot="1">
      <c r="A10" s="37"/>
      <c r="B10" s="103" t="str">
        <f>Master!AN12</f>
        <v>BHUTAN</v>
      </c>
      <c r="C10" s="97" t="str">
        <f>Master!AO12</f>
        <v>BT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49">
        <f t="shared" si="0"/>
        <v>0</v>
      </c>
      <c r="Q10" s="103" t="str">
        <f>Master!AN12</f>
        <v>BHUTAN</v>
      </c>
      <c r="R10" s="37"/>
    </row>
    <row r="11" spans="1:18" ht="15.75" thickBot="1">
      <c r="A11" s="37"/>
      <c r="B11" s="103" t="str">
        <f>Master!AN13</f>
        <v>BULGARIA</v>
      </c>
      <c r="C11" s="97" t="str">
        <f>Master!AO13</f>
        <v>BU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49">
        <f t="shared" si="0"/>
        <v>0</v>
      </c>
      <c r="Q11" s="103" t="str">
        <f>Master!AN13</f>
        <v>BULGARIA</v>
      </c>
    </row>
    <row r="12" spans="1:18" ht="15.75" thickBot="1">
      <c r="A12" s="37"/>
      <c r="B12" s="103" t="str">
        <f>Master!AN14</f>
        <v>BURUNDI</v>
      </c>
      <c r="C12" s="97" t="str">
        <f>Master!AO14</f>
        <v>BY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49">
        <f t="shared" si="0"/>
        <v>0</v>
      </c>
      <c r="Q12" s="103" t="str">
        <f>Master!AN14</f>
        <v>BURUNDI</v>
      </c>
      <c r="R12" s="37"/>
    </row>
    <row r="13" spans="1:18" ht="15.75" thickBot="1">
      <c r="A13" s="37"/>
      <c r="B13" s="103" t="str">
        <f>Master!AN15</f>
        <v>CAMEROON</v>
      </c>
      <c r="C13" s="97" t="str">
        <f>Master!AO15</f>
        <v>CM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49">
        <f t="shared" si="0"/>
        <v>0</v>
      </c>
      <c r="Q13" s="103" t="str">
        <f>Master!AN15</f>
        <v>CAMEROON</v>
      </c>
      <c r="R13" s="37"/>
    </row>
    <row r="14" spans="1:18" ht="15.75" thickBot="1">
      <c r="A14" s="37"/>
      <c r="B14" s="103" t="str">
        <f>Master!AN16</f>
        <v>Central African Republic</v>
      </c>
      <c r="C14" s="97" t="str">
        <f>Master!AO16</f>
        <v>CT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49">
        <f t="shared" si="0"/>
        <v>0</v>
      </c>
      <c r="Q14" s="103" t="str">
        <f>Master!AN16</f>
        <v>Central African Republic</v>
      </c>
      <c r="R14" s="37"/>
    </row>
    <row r="15" spans="1:18" ht="15.75" thickBot="1">
      <c r="A15" s="37"/>
      <c r="B15" s="103" t="str">
        <f>Master!AN17</f>
        <v>CHINA</v>
      </c>
      <c r="C15" s="97" t="str">
        <f>Master!AO17</f>
        <v>CH</v>
      </c>
      <c r="D15" s="39">
        <v>0</v>
      </c>
      <c r="E15" s="39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39"/>
      <c r="N15" s="154"/>
      <c r="O15" s="39"/>
      <c r="P15" s="149">
        <f t="shared" si="0"/>
        <v>0</v>
      </c>
      <c r="Q15" s="103" t="str">
        <f>Master!AN17</f>
        <v>CHINA</v>
      </c>
      <c r="R15" s="37"/>
    </row>
    <row r="16" spans="1:18" ht="15.75" thickBot="1">
      <c r="A16" s="37"/>
      <c r="B16" s="103" t="str">
        <f>Master!AN18</f>
        <v>Dem. Rep. Congo</v>
      </c>
      <c r="C16" s="97" t="str">
        <f>Master!AO18</f>
        <v>CG</v>
      </c>
      <c r="D16" s="39">
        <v>0</v>
      </c>
      <c r="E16" s="39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3</v>
      </c>
      <c r="L16" s="154">
        <v>2</v>
      </c>
      <c r="M16" s="39"/>
      <c r="N16" s="154"/>
      <c r="O16" s="39"/>
      <c r="P16" s="149">
        <f t="shared" si="0"/>
        <v>5</v>
      </c>
      <c r="Q16" s="103" t="str">
        <f>Master!AN18</f>
        <v>Dem. Rep. Congo</v>
      </c>
      <c r="R16" s="37"/>
    </row>
    <row r="17" spans="1:18" ht="15.75" thickBot="1">
      <c r="A17" s="37"/>
      <c r="B17" s="103" t="str">
        <f>Master!AN19</f>
        <v>COLOMBIA</v>
      </c>
      <c r="C17" s="97" t="str">
        <f>Master!AO19</f>
        <v>CO</v>
      </c>
      <c r="D17" s="39">
        <v>0</v>
      </c>
      <c r="E17" s="39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39"/>
      <c r="N17" s="154"/>
      <c r="O17" s="39"/>
      <c r="P17" s="149">
        <f t="shared" si="0"/>
        <v>0</v>
      </c>
      <c r="Q17" s="103" t="str">
        <f>Master!AN19</f>
        <v>COLOMBIA</v>
      </c>
      <c r="R17" s="37"/>
    </row>
    <row r="18" spans="1:18" ht="15.75" thickBot="1">
      <c r="A18" s="37"/>
      <c r="B18" s="103" t="str">
        <f>Master!AN20</f>
        <v>CONGO</v>
      </c>
      <c r="C18" s="97" t="str">
        <f>Master!AO20</f>
        <v>CF</v>
      </c>
      <c r="D18" s="39">
        <v>0</v>
      </c>
      <c r="E18" s="39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39"/>
      <c r="N18" s="154"/>
      <c r="O18" s="39"/>
      <c r="P18" s="149">
        <f t="shared" si="0"/>
        <v>0</v>
      </c>
      <c r="Q18" s="103" t="str">
        <f>Master!AN20</f>
        <v>CONGO</v>
      </c>
      <c r="R18" s="37"/>
    </row>
    <row r="19" spans="1:18" ht="15.75" thickBot="1">
      <c r="A19" s="37"/>
      <c r="B19" s="103" t="str">
        <f>Master!AN21</f>
        <v>CUBA</v>
      </c>
      <c r="C19" s="97" t="str">
        <f>Master!AO21</f>
        <v>CU</v>
      </c>
      <c r="D19" s="39">
        <v>0</v>
      </c>
      <c r="E19" s="39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39"/>
      <c r="N19" s="154"/>
      <c r="O19" s="39"/>
      <c r="P19" s="149">
        <f t="shared" si="0"/>
        <v>0</v>
      </c>
      <c r="Q19" s="103" t="str">
        <f>Master!AN21</f>
        <v>CUBA</v>
      </c>
      <c r="R19" s="37"/>
    </row>
    <row r="20" spans="1:18" ht="15.75" thickBot="1">
      <c r="A20" s="37"/>
      <c r="B20" s="103" t="str">
        <f>Master!AN22</f>
        <v>CUBAN ENTRANT</v>
      </c>
      <c r="C20" s="97" t="str">
        <f>Master!AO22</f>
        <v>CUE</v>
      </c>
      <c r="D20" s="39">
        <v>0</v>
      </c>
      <c r="E20" s="39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39"/>
      <c r="N20" s="154"/>
      <c r="O20" s="39"/>
      <c r="P20" s="149">
        <f t="shared" si="0"/>
        <v>0</v>
      </c>
      <c r="Q20" s="103" t="str">
        <f>Master!AN22</f>
        <v>CUBAN ENTRANT</v>
      </c>
      <c r="R20" s="37"/>
    </row>
    <row r="21" spans="1:18" ht="15.75" thickBot="1">
      <c r="A21" s="37"/>
      <c r="B21" s="103" t="str">
        <f>Master!AN23</f>
        <v>ECUADOR</v>
      </c>
      <c r="C21" s="97" t="str">
        <f>Master!AO23</f>
        <v>EC</v>
      </c>
      <c r="D21" s="39">
        <v>0</v>
      </c>
      <c r="E21" s="39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39"/>
      <c r="N21" s="154"/>
      <c r="O21" s="39"/>
      <c r="P21" s="149">
        <f t="shared" si="0"/>
        <v>0</v>
      </c>
      <c r="Q21" s="103" t="str">
        <f>Master!AN23</f>
        <v>ECUADOR</v>
      </c>
      <c r="R21" s="37"/>
    </row>
    <row r="22" spans="1:18" ht="15.75" thickBot="1">
      <c r="A22" s="37"/>
      <c r="B22" s="103" t="str">
        <f>Master!AN24</f>
        <v>EGYPT</v>
      </c>
      <c r="C22" s="97" t="str">
        <f>Master!AO24</f>
        <v>EG</v>
      </c>
      <c r="D22" s="39">
        <v>0</v>
      </c>
      <c r="E22" s="39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39"/>
      <c r="N22" s="154"/>
      <c r="O22" s="39"/>
      <c r="P22" s="149">
        <f t="shared" si="0"/>
        <v>0</v>
      </c>
      <c r="Q22" s="103" t="str">
        <f>Master!AN24</f>
        <v>EGYPT</v>
      </c>
      <c r="R22" s="37"/>
    </row>
    <row r="23" spans="1:18" ht="15.75" thickBot="1">
      <c r="A23" s="37"/>
      <c r="B23" s="103" t="str">
        <f>Master!AN26</f>
        <v>ERITREA</v>
      </c>
      <c r="C23" s="97" t="str">
        <f>Master!AO26</f>
        <v>ER</v>
      </c>
      <c r="D23" s="39">
        <v>0</v>
      </c>
      <c r="E23" s="39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39"/>
      <c r="N23" s="154"/>
      <c r="O23" s="39"/>
      <c r="P23" s="149">
        <f t="shared" si="0"/>
        <v>0</v>
      </c>
      <c r="Q23" s="103" t="str">
        <f>Master!AN26</f>
        <v>ERITREA</v>
      </c>
      <c r="R23" s="37"/>
    </row>
    <row r="24" spans="1:18" ht="15.75" thickBot="1">
      <c r="A24" s="37"/>
      <c r="B24" s="103" t="str">
        <f>Master!AN27</f>
        <v>ETHIOPIA</v>
      </c>
      <c r="C24" s="97" t="str">
        <f>Master!AO27</f>
        <v>ET</v>
      </c>
      <c r="D24" s="39">
        <v>0</v>
      </c>
      <c r="E24" s="39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39"/>
      <c r="N24" s="154"/>
      <c r="O24" s="39"/>
      <c r="P24" s="149">
        <f t="shared" si="0"/>
        <v>0</v>
      </c>
      <c r="Q24" s="103" t="str">
        <f>Master!AN27</f>
        <v>ETHIOPIA</v>
      </c>
      <c r="R24" s="37"/>
    </row>
    <row r="25" spans="1:18" ht="15.75" thickBot="1">
      <c r="A25" s="37"/>
      <c r="B25" s="103" t="str">
        <f>Master!AN28</f>
        <v>FRANCE</v>
      </c>
      <c r="C25" s="97" t="str">
        <f>Master!AO28</f>
        <v>FR</v>
      </c>
      <c r="D25" s="39">
        <v>0</v>
      </c>
      <c r="E25" s="39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39"/>
      <c r="N25" s="154"/>
      <c r="O25" s="39"/>
      <c r="P25" s="149">
        <f t="shared" si="0"/>
        <v>0</v>
      </c>
      <c r="Q25" s="103" t="str">
        <f>Master!AN28</f>
        <v>FRANCE</v>
      </c>
      <c r="R25" s="37"/>
    </row>
    <row r="26" spans="1:18" ht="15.75" thickBot="1">
      <c r="A26" s="37"/>
      <c r="B26" s="103" t="str">
        <f>Master!AN30</f>
        <v>GUINEA</v>
      </c>
      <c r="C26" s="97" t="str">
        <f>Master!AO30</f>
        <v>GV</v>
      </c>
      <c r="D26" s="39">
        <v>0</v>
      </c>
      <c r="E26" s="39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39"/>
      <c r="N26" s="154"/>
      <c r="O26" s="39"/>
      <c r="P26" s="149">
        <f t="shared" si="0"/>
        <v>0</v>
      </c>
      <c r="Q26" s="103" t="str">
        <f>Master!AN30</f>
        <v>GUINEA</v>
      </c>
      <c r="R26" s="37"/>
    </row>
    <row r="27" spans="1:18" ht="15.75" thickBot="1">
      <c r="A27" s="37"/>
      <c r="B27" s="103" t="str">
        <f>Master!AN31</f>
        <v>HAITI</v>
      </c>
      <c r="C27" s="97" t="str">
        <f>Master!AO31</f>
        <v>HA</v>
      </c>
      <c r="D27" s="39">
        <v>0</v>
      </c>
      <c r="E27" s="39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39"/>
      <c r="N27" s="154"/>
      <c r="O27" s="39"/>
      <c r="P27" s="149">
        <f t="shared" si="0"/>
        <v>0</v>
      </c>
      <c r="Q27" s="103" t="str">
        <f>Master!AN31</f>
        <v>HAITI</v>
      </c>
      <c r="R27" s="37"/>
    </row>
    <row r="28" spans="1:18" ht="15.75" thickBot="1">
      <c r="A28" s="37"/>
      <c r="B28" s="103" t="str">
        <f>Master!AN33</f>
        <v>INDIA</v>
      </c>
      <c r="C28" s="97" t="str">
        <f>Master!AO33</f>
        <v>IN</v>
      </c>
      <c r="D28" s="39">
        <v>0</v>
      </c>
      <c r="E28" s="39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39"/>
      <c r="N28" s="154"/>
      <c r="O28" s="39"/>
      <c r="P28" s="149">
        <f t="shared" si="0"/>
        <v>0</v>
      </c>
      <c r="Q28" s="103" t="str">
        <f>Master!AN33</f>
        <v>INDIA</v>
      </c>
      <c r="R28" s="37"/>
    </row>
    <row r="29" spans="1:18" ht="15.75" thickBot="1">
      <c r="A29" s="37"/>
      <c r="B29" s="103" t="str">
        <f>Master!AN34</f>
        <v>INDONESIA</v>
      </c>
      <c r="C29" s="97" t="str">
        <f>Master!AO34</f>
        <v>ID</v>
      </c>
      <c r="D29" s="39">
        <v>0</v>
      </c>
      <c r="E29" s="39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39"/>
      <c r="N29" s="154"/>
      <c r="O29" s="39"/>
      <c r="P29" s="149">
        <f t="shared" si="0"/>
        <v>0</v>
      </c>
      <c r="Q29" s="103" t="str">
        <f>Master!AN34</f>
        <v>INDONESIA</v>
      </c>
      <c r="R29" s="37"/>
    </row>
    <row r="30" spans="1:18" ht="15.75" thickBot="1">
      <c r="A30" s="37"/>
      <c r="B30" s="103" t="str">
        <f>Master!AN35</f>
        <v>IRAN</v>
      </c>
      <c r="C30" s="97" t="str">
        <f>Master!AO35</f>
        <v>IR</v>
      </c>
      <c r="D30" s="39">
        <v>0</v>
      </c>
      <c r="E30" s="39">
        <v>0</v>
      </c>
      <c r="F30" s="154">
        <v>0</v>
      </c>
      <c r="G30" s="154">
        <v>1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39"/>
      <c r="N30" s="154"/>
      <c r="O30" s="39"/>
      <c r="P30" s="149">
        <f t="shared" si="0"/>
        <v>1</v>
      </c>
      <c r="Q30" s="103" t="str">
        <f>Master!AN35</f>
        <v>IRAN</v>
      </c>
      <c r="R30" s="37"/>
    </row>
    <row r="31" spans="1:18" ht="15.75" thickBot="1">
      <c r="A31" s="37"/>
      <c r="B31" s="103" t="str">
        <f>Master!AN36</f>
        <v>IRAQ</v>
      </c>
      <c r="C31" s="97" t="str">
        <f>Master!AO36</f>
        <v>IZ</v>
      </c>
      <c r="D31" s="39">
        <v>0</v>
      </c>
      <c r="E31" s="39">
        <v>0</v>
      </c>
      <c r="F31" s="154">
        <v>0</v>
      </c>
      <c r="G31" s="154">
        <v>1</v>
      </c>
      <c r="H31" s="154">
        <v>5</v>
      </c>
      <c r="I31" s="154">
        <v>0</v>
      </c>
      <c r="J31" s="154">
        <v>0</v>
      </c>
      <c r="K31" s="154">
        <v>0</v>
      </c>
      <c r="L31" s="154">
        <v>0</v>
      </c>
      <c r="M31" s="39"/>
      <c r="N31" s="154"/>
      <c r="O31" s="39"/>
      <c r="P31" s="149">
        <f t="shared" si="0"/>
        <v>6</v>
      </c>
      <c r="Q31" s="103" t="str">
        <f>Master!AN36</f>
        <v>IRAQ</v>
      </c>
      <c r="R31" s="37"/>
    </row>
    <row r="32" spans="1:18" ht="15.75" thickBot="1">
      <c r="A32" s="37"/>
      <c r="B32" s="103" t="str">
        <f>Master!AN37</f>
        <v>IVORY COAST</v>
      </c>
      <c r="C32" s="97" t="str">
        <f>Master!AO37</f>
        <v>IV</v>
      </c>
      <c r="D32" s="39">
        <v>0</v>
      </c>
      <c r="E32" s="39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1</v>
      </c>
      <c r="M32" s="39"/>
      <c r="N32" s="154"/>
      <c r="O32" s="39"/>
      <c r="P32" s="149">
        <f t="shared" si="0"/>
        <v>1</v>
      </c>
      <c r="Q32" s="103" t="str">
        <f>Master!AN37</f>
        <v>IVORY COAST</v>
      </c>
      <c r="R32" s="37"/>
    </row>
    <row r="33" spans="1:18" ht="15.75" thickBot="1">
      <c r="A33" s="37"/>
      <c r="B33" s="103" t="str">
        <f>Master!AN38</f>
        <v>JORDAN</v>
      </c>
      <c r="C33" s="97" t="str">
        <f>Master!AO38</f>
        <v>JO</v>
      </c>
      <c r="D33" s="39">
        <v>0</v>
      </c>
      <c r="E33" s="39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39"/>
      <c r="N33" s="154"/>
      <c r="O33" s="39"/>
      <c r="P33" s="149">
        <f t="shared" si="0"/>
        <v>0</v>
      </c>
      <c r="Q33" s="103" t="str">
        <f>Master!AN38</f>
        <v>JORDAN</v>
      </c>
      <c r="R33" s="37"/>
    </row>
    <row r="34" spans="1:18" ht="15.75" thickBot="1">
      <c r="A34" s="37"/>
      <c r="B34" s="103" t="str">
        <f>Master!AN39</f>
        <v>KAZAKHSTAN</v>
      </c>
      <c r="C34" s="97" t="str">
        <f>Master!AO39</f>
        <v>KZ</v>
      </c>
      <c r="D34" s="39">
        <v>0</v>
      </c>
      <c r="E34" s="39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2</v>
      </c>
      <c r="M34" s="39"/>
      <c r="N34" s="154"/>
      <c r="O34" s="39"/>
      <c r="P34" s="149">
        <f t="shared" si="0"/>
        <v>2</v>
      </c>
      <c r="Q34" s="103" t="str">
        <f>Master!AN39</f>
        <v>KAZAKHSTAN</v>
      </c>
      <c r="R34" s="37"/>
    </row>
    <row r="35" spans="1:18" ht="15.75" thickBot="1">
      <c r="A35" s="37"/>
      <c r="B35" s="103" t="str">
        <f>Master!AN40</f>
        <v>KENYA</v>
      </c>
      <c r="C35" s="97" t="str">
        <f>Master!AO40</f>
        <v>KE</v>
      </c>
      <c r="D35" s="39">
        <v>0</v>
      </c>
      <c r="E35" s="39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39"/>
      <c r="N35" s="154"/>
      <c r="O35" s="39"/>
      <c r="P35" s="149">
        <f t="shared" si="0"/>
        <v>0</v>
      </c>
      <c r="Q35" s="103" t="str">
        <f>Master!AN40</f>
        <v>KENYA</v>
      </c>
      <c r="R35" s="37"/>
    </row>
    <row r="36" spans="1:18" ht="15.75" thickBot="1">
      <c r="A36" s="37"/>
      <c r="B36" s="103" t="str">
        <f>Master!AN41</f>
        <v>KYRGYZSTAN</v>
      </c>
      <c r="C36" s="97" t="str">
        <f>Master!AO41</f>
        <v>KG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/>
      <c r="N36" s="154"/>
      <c r="O36" s="154"/>
      <c r="P36" s="149">
        <f t="shared" si="0"/>
        <v>0</v>
      </c>
      <c r="Q36" s="103" t="str">
        <f>Master!AN41</f>
        <v>KYRGYZSTAN</v>
      </c>
      <c r="R36" s="37"/>
    </row>
    <row r="37" spans="1:18" ht="15.75" thickBot="1">
      <c r="A37" s="37"/>
      <c r="B37" s="103" t="str">
        <f>Master!AN42</f>
        <v>LEBANON</v>
      </c>
      <c r="C37" s="97" t="str">
        <f>Master!AO42</f>
        <v>LE</v>
      </c>
      <c r="D37" s="39">
        <v>0</v>
      </c>
      <c r="E37" s="39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39"/>
      <c r="N37" s="154"/>
      <c r="O37" s="39"/>
      <c r="P37" s="149">
        <f t="shared" si="0"/>
        <v>0</v>
      </c>
      <c r="Q37" s="103" t="str">
        <f>Master!AN42</f>
        <v>LEBANON</v>
      </c>
      <c r="R37" s="37"/>
    </row>
    <row r="38" spans="1:18" ht="15.75" thickBot="1">
      <c r="A38" s="37"/>
      <c r="B38" s="103" t="str">
        <f>Master!AN43</f>
        <v>LIBERIA</v>
      </c>
      <c r="C38" s="97" t="str">
        <f>Master!AO43</f>
        <v>LI</v>
      </c>
      <c r="D38" s="39">
        <v>0</v>
      </c>
      <c r="E38" s="39">
        <v>0</v>
      </c>
      <c r="F38" s="154">
        <v>0</v>
      </c>
      <c r="G38" s="154">
        <v>0</v>
      </c>
      <c r="H38" s="154">
        <v>3</v>
      </c>
      <c r="I38" s="154">
        <v>0</v>
      </c>
      <c r="J38" s="154">
        <v>0</v>
      </c>
      <c r="K38" s="154">
        <v>0</v>
      </c>
      <c r="L38" s="154">
        <v>0</v>
      </c>
      <c r="M38" s="39"/>
      <c r="N38" s="154"/>
      <c r="O38" s="39"/>
      <c r="P38" s="149">
        <f t="shared" si="0"/>
        <v>3</v>
      </c>
      <c r="Q38" s="103" t="str">
        <f>Master!AN43</f>
        <v>LIBERIA</v>
      </c>
      <c r="R38" s="37"/>
    </row>
    <row r="39" spans="1:18" ht="15.75" thickBot="1">
      <c r="A39" s="37"/>
      <c r="B39" s="103" t="str">
        <f>Master!AN44</f>
        <v>LIBYA</v>
      </c>
      <c r="C39" s="97" t="str">
        <f>Master!AO44</f>
        <v>LY</v>
      </c>
      <c r="D39" s="39">
        <v>0</v>
      </c>
      <c r="E39" s="39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39"/>
      <c r="N39" s="154"/>
      <c r="O39" s="39"/>
      <c r="P39" s="149">
        <f t="shared" si="0"/>
        <v>0</v>
      </c>
      <c r="Q39" s="103" t="str">
        <f>Master!AN44</f>
        <v>LIBYA</v>
      </c>
      <c r="R39" s="37"/>
    </row>
    <row r="40" spans="1:18" ht="15.75" thickBot="1">
      <c r="A40" s="37"/>
      <c r="B40" s="103" t="str">
        <f>Master!AN45</f>
        <v>MOLDOVA</v>
      </c>
      <c r="C40" s="97" t="str">
        <f>Master!AO45</f>
        <v>MD</v>
      </c>
      <c r="D40" s="39">
        <v>0</v>
      </c>
      <c r="E40" s="39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39"/>
      <c r="N40" s="154"/>
      <c r="O40" s="39"/>
      <c r="P40" s="149">
        <f t="shared" si="0"/>
        <v>0</v>
      </c>
      <c r="Q40" s="103" t="str">
        <f>Master!AN45</f>
        <v>MOLDOVA</v>
      </c>
      <c r="R40" s="37"/>
    </row>
    <row r="41" spans="1:18" ht="15.75" thickBot="1">
      <c r="A41" s="37"/>
      <c r="B41" s="103" t="str">
        <f>Master!AN46</f>
        <v>MALI</v>
      </c>
      <c r="C41" s="97" t="str">
        <f>Master!AO46</f>
        <v>ML</v>
      </c>
      <c r="D41" s="39">
        <v>0</v>
      </c>
      <c r="E41" s="39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39"/>
      <c r="N41" s="154"/>
      <c r="O41" s="39"/>
      <c r="P41" s="149">
        <f t="shared" si="0"/>
        <v>0</v>
      </c>
      <c r="Q41" s="103" t="str">
        <f>Master!AN46</f>
        <v>MALI</v>
      </c>
      <c r="R41" s="37"/>
    </row>
    <row r="42" spans="1:18" ht="15.75" thickBot="1">
      <c r="A42" s="37"/>
      <c r="B42" s="103" t="str">
        <f>Master!AN47</f>
        <v>MALAYSIA</v>
      </c>
      <c r="C42" s="97" t="str">
        <f>Master!AO47</f>
        <v>MY</v>
      </c>
      <c r="D42" s="39">
        <v>0</v>
      </c>
      <c r="E42" s="39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39"/>
      <c r="N42" s="154"/>
      <c r="O42" s="39"/>
      <c r="P42" s="149">
        <f t="shared" si="0"/>
        <v>0</v>
      </c>
      <c r="Q42" s="103" t="str">
        <f>Master!AN47</f>
        <v>MALAYSIA</v>
      </c>
      <c r="R42" s="37"/>
    </row>
    <row r="43" spans="1:18" ht="15.75" thickBot="1">
      <c r="A43" s="37"/>
      <c r="B43" s="103" t="str">
        <f>Master!AN48</f>
        <v>NAMIBIA</v>
      </c>
      <c r="C43" s="97" t="str">
        <f>Master!AO48</f>
        <v>WA</v>
      </c>
      <c r="D43" s="39">
        <v>0</v>
      </c>
      <c r="E43" s="39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39"/>
      <c r="N43" s="154"/>
      <c r="O43" s="39"/>
      <c r="P43" s="149">
        <f t="shared" si="0"/>
        <v>0</v>
      </c>
      <c r="Q43" s="103" t="str">
        <f>Master!AN48</f>
        <v>NAMIBIA</v>
      </c>
      <c r="R43" s="37"/>
    </row>
    <row r="44" spans="1:18" ht="15.75" thickBot="1">
      <c r="A44" s="37"/>
      <c r="B44" s="103" t="str">
        <f>Master!AN49</f>
        <v>NEPAL</v>
      </c>
      <c r="C44" s="97" t="str">
        <f>Master!AO49</f>
        <v>NP</v>
      </c>
      <c r="D44" s="39">
        <v>0</v>
      </c>
      <c r="E44" s="39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39"/>
      <c r="N44" s="154"/>
      <c r="O44" s="39"/>
      <c r="P44" s="149">
        <f t="shared" si="0"/>
        <v>0</v>
      </c>
      <c r="Q44" s="103" t="str">
        <f>Master!AN49</f>
        <v>NEPAL</v>
      </c>
      <c r="R44" s="37"/>
    </row>
    <row r="45" spans="1:18" ht="15.75" thickBot="1">
      <c r="A45" s="37"/>
      <c r="B45" s="103" t="str">
        <f>Master!AN50</f>
        <v>NIGERIA</v>
      </c>
      <c r="C45" s="97" t="str">
        <f>Master!AO50</f>
        <v>NI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/>
      <c r="N45" s="154"/>
      <c r="O45" s="154"/>
      <c r="P45" s="149">
        <f t="shared" si="0"/>
        <v>0</v>
      </c>
      <c r="Q45" s="103" t="str">
        <f>Master!AN50</f>
        <v>NIGERIA</v>
      </c>
      <c r="R45" s="37"/>
    </row>
    <row r="46" spans="1:18" ht="15.75" thickBot="1">
      <c r="A46" s="37"/>
      <c r="B46" s="103" t="str">
        <f>Master!AN51</f>
        <v>PAKISTAN</v>
      </c>
      <c r="C46" s="97" t="str">
        <f>Master!AO51</f>
        <v>PK</v>
      </c>
      <c r="D46" s="39">
        <v>0</v>
      </c>
      <c r="E46" s="39">
        <v>0</v>
      </c>
      <c r="F46" s="154">
        <v>2</v>
      </c>
      <c r="G46" s="154">
        <v>1</v>
      </c>
      <c r="H46" s="154">
        <v>2</v>
      </c>
      <c r="I46" s="154">
        <v>0</v>
      </c>
      <c r="J46" s="154">
        <v>0</v>
      </c>
      <c r="K46" s="154">
        <v>0</v>
      </c>
      <c r="L46" s="154">
        <v>1</v>
      </c>
      <c r="M46" s="39"/>
      <c r="N46" s="154"/>
      <c r="O46" s="39"/>
      <c r="P46" s="149">
        <f t="shared" si="0"/>
        <v>6</v>
      </c>
      <c r="Q46" s="103" t="str">
        <f>Master!AN51</f>
        <v>PAKISTAN</v>
      </c>
      <c r="R46" s="37"/>
    </row>
    <row r="47" spans="1:18" ht="15.75" thickBot="1">
      <c r="A47" s="37"/>
      <c r="B47" s="103" t="str">
        <f>Master!AN52</f>
        <v>PITCAIRN ISLANDS</v>
      </c>
      <c r="C47" s="97" t="str">
        <f>Master!AO52</f>
        <v>PN</v>
      </c>
      <c r="D47" s="39">
        <v>0</v>
      </c>
      <c r="E47" s="39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39"/>
      <c r="N47" s="154"/>
      <c r="O47" s="39"/>
      <c r="P47" s="149">
        <f t="shared" si="0"/>
        <v>0</v>
      </c>
      <c r="Q47" s="103" t="str">
        <f>Master!AN52</f>
        <v>PITCAIRN ISLANDS</v>
      </c>
      <c r="R47" s="37"/>
    </row>
    <row r="48" spans="1:18" ht="15.75" thickBot="1">
      <c r="A48" s="37"/>
      <c r="B48" s="103" t="str">
        <f>Master!AN53</f>
        <v>RWANDA</v>
      </c>
      <c r="C48" s="97" t="str">
        <f>Master!AO53</f>
        <v>RW</v>
      </c>
      <c r="D48" s="39">
        <v>0</v>
      </c>
      <c r="E48" s="39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39"/>
      <c r="N48" s="154"/>
      <c r="O48" s="39"/>
      <c r="P48" s="149">
        <f t="shared" si="0"/>
        <v>0</v>
      </c>
      <c r="Q48" s="103" t="str">
        <f>Master!AN53</f>
        <v>RWANDA</v>
      </c>
      <c r="R48" s="37"/>
    </row>
    <row r="49" spans="1:18" ht="15.75" thickBot="1">
      <c r="A49" s="37"/>
      <c r="B49" s="103" t="str">
        <f>Master!AN54</f>
        <v>RUSSIA</v>
      </c>
      <c r="C49" s="97" t="str">
        <f>Master!AO54</f>
        <v>RS</v>
      </c>
      <c r="D49" s="39">
        <v>0</v>
      </c>
      <c r="E49" s="39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39"/>
      <c r="N49" s="154"/>
      <c r="O49" s="39"/>
      <c r="P49" s="149">
        <f t="shared" si="0"/>
        <v>0</v>
      </c>
      <c r="Q49" s="103" t="str">
        <f>Master!AN54</f>
        <v>RUSSIA</v>
      </c>
      <c r="R49" s="37"/>
    </row>
    <row r="50" spans="1:18" ht="15.75" thickBot="1">
      <c r="A50" s="37"/>
      <c r="B50" s="103" t="str">
        <f>Master!AN56</f>
        <v>SIERRA LEON</v>
      </c>
      <c r="C50" s="97" t="str">
        <f>Master!AO56</f>
        <v>SL</v>
      </c>
      <c r="D50" s="39">
        <v>0</v>
      </c>
      <c r="E50" s="39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39"/>
      <c r="N50" s="154"/>
      <c r="O50" s="39"/>
      <c r="P50" s="149">
        <f t="shared" si="0"/>
        <v>0</v>
      </c>
      <c r="Q50" s="103" t="str">
        <f>Master!AN56</f>
        <v>SIERRA LEON</v>
      </c>
      <c r="R50" s="37"/>
    </row>
    <row r="51" spans="1:18" ht="15.75" thickBot="1">
      <c r="A51" s="37"/>
      <c r="B51" s="103" t="str">
        <f>Master!AN57</f>
        <v>SOMALIA</v>
      </c>
      <c r="C51" s="97" t="str">
        <f>Master!AO57</f>
        <v>SO</v>
      </c>
      <c r="D51" s="39">
        <v>0</v>
      </c>
      <c r="E51" s="39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39"/>
      <c r="N51" s="154"/>
      <c r="O51" s="39"/>
      <c r="P51" s="149">
        <f t="shared" si="0"/>
        <v>0</v>
      </c>
      <c r="Q51" s="103" t="str">
        <f>Master!AN57</f>
        <v>SOMALIA</v>
      </c>
      <c r="R51" s="37"/>
    </row>
    <row r="52" spans="1:18" ht="15.75" thickBot="1">
      <c r="A52" s="37"/>
      <c r="B52" s="103" t="str">
        <f>Master!AN58</f>
        <v>SPAIN</v>
      </c>
      <c r="C52" s="97" t="str">
        <f>Master!AO58</f>
        <v>ES</v>
      </c>
      <c r="D52" s="39">
        <v>0</v>
      </c>
      <c r="E52" s="39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39"/>
      <c r="N52" s="154"/>
      <c r="O52" s="39"/>
      <c r="P52" s="149">
        <f t="shared" si="0"/>
        <v>0</v>
      </c>
      <c r="Q52" s="103" t="str">
        <f>Master!AN58</f>
        <v>SPAIN</v>
      </c>
      <c r="R52" s="37"/>
    </row>
    <row r="53" spans="1:18" ht="15.75" thickBot="1">
      <c r="A53" s="37"/>
      <c r="B53" s="103" t="str">
        <f>Master!AN59</f>
        <v>SOUTH SUDAN</v>
      </c>
      <c r="C53" s="97" t="str">
        <f>Master!AO59</f>
        <v>SS</v>
      </c>
      <c r="D53" s="39">
        <v>0</v>
      </c>
      <c r="E53" s="39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39"/>
      <c r="N53" s="154"/>
      <c r="O53" s="39"/>
      <c r="P53" s="149">
        <f t="shared" si="0"/>
        <v>0</v>
      </c>
      <c r="Q53" s="103" t="str">
        <f>Master!AN59</f>
        <v>SOUTH SUDAN</v>
      </c>
      <c r="R53" s="37"/>
    </row>
    <row r="54" spans="1:18" ht="15.75" thickBot="1">
      <c r="A54" s="37"/>
      <c r="B54" s="103" t="str">
        <f>Master!AN60</f>
        <v>SRI LANKA</v>
      </c>
      <c r="C54" s="97" t="str">
        <f>Master!AO60</f>
        <v>CE</v>
      </c>
      <c r="D54" s="39">
        <v>0</v>
      </c>
      <c r="E54" s="39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39"/>
      <c r="N54" s="154"/>
      <c r="O54" s="39"/>
      <c r="P54" s="149">
        <f t="shared" si="0"/>
        <v>0</v>
      </c>
      <c r="Q54" s="103" t="str">
        <f>Master!AN60</f>
        <v>SRI LANKA</v>
      </c>
      <c r="R54" s="37"/>
    </row>
    <row r="55" spans="1:18" ht="15.75" thickBot="1">
      <c r="A55" s="37"/>
      <c r="B55" s="103" t="str">
        <f>Master!AN61</f>
        <v>SUDAN</v>
      </c>
      <c r="C55" s="97" t="str">
        <f>Master!AO61</f>
        <v>SU</v>
      </c>
      <c r="D55" s="39">
        <v>0</v>
      </c>
      <c r="E55" s="39">
        <v>0</v>
      </c>
      <c r="F55" s="154">
        <v>0</v>
      </c>
      <c r="G55" s="154">
        <v>0</v>
      </c>
      <c r="H55" s="154">
        <v>0</v>
      </c>
      <c r="I55" s="154">
        <v>1</v>
      </c>
      <c r="J55" s="154">
        <v>0</v>
      </c>
      <c r="K55" s="154">
        <v>0</v>
      </c>
      <c r="L55" s="154">
        <v>0</v>
      </c>
      <c r="M55" s="39"/>
      <c r="N55" s="154"/>
      <c r="O55" s="39"/>
      <c r="P55" s="149">
        <f t="shared" si="0"/>
        <v>1</v>
      </c>
      <c r="Q55" s="103" t="str">
        <f>Master!AN61</f>
        <v>SUDAN</v>
      </c>
      <c r="R55" s="37"/>
    </row>
    <row r="56" spans="1:18" ht="15.75" thickBot="1">
      <c r="A56" s="37"/>
      <c r="B56" s="103" t="str">
        <f>Master!AN62</f>
        <v>SYRIA</v>
      </c>
      <c r="C56" s="97" t="str">
        <f>Master!AO62</f>
        <v>SY</v>
      </c>
      <c r="D56" s="39">
        <v>0</v>
      </c>
      <c r="E56" s="39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6</v>
      </c>
      <c r="M56" s="39"/>
      <c r="N56" s="154"/>
      <c r="O56" s="39"/>
      <c r="P56" s="149">
        <f t="shared" si="0"/>
        <v>6</v>
      </c>
      <c r="Q56" s="103" t="str">
        <f>Master!AN62</f>
        <v>SYRIA</v>
      </c>
      <c r="R56" s="37"/>
    </row>
    <row r="57" spans="1:18" ht="15.75" thickBot="1">
      <c r="A57" s="37"/>
      <c r="B57" s="103" t="str">
        <f>Master!AN63</f>
        <v>TURKMENISTAN</v>
      </c>
      <c r="C57" s="97" t="str">
        <f>Master!AO63</f>
        <v>TI</v>
      </c>
      <c r="D57" s="39">
        <v>0</v>
      </c>
      <c r="E57" s="39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39"/>
      <c r="N57" s="154"/>
      <c r="O57" s="39"/>
      <c r="P57" s="149">
        <f t="shared" si="0"/>
        <v>0</v>
      </c>
      <c r="Q57" s="103" t="str">
        <f>Master!AN63</f>
        <v>TURKMENISTAN</v>
      </c>
      <c r="R57" s="37"/>
    </row>
    <row r="58" spans="1:18" ht="15.75" thickBot="1">
      <c r="A58" s="37"/>
      <c r="B58" s="103" t="str">
        <f>Master!AN64</f>
        <v>TANZANIA</v>
      </c>
      <c r="C58" s="97" t="str">
        <f>Master!AO64</f>
        <v>TZ</v>
      </c>
      <c r="D58" s="39">
        <v>0</v>
      </c>
      <c r="E58" s="39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39"/>
      <c r="N58" s="154"/>
      <c r="O58" s="39"/>
      <c r="P58" s="149">
        <f t="shared" si="0"/>
        <v>0</v>
      </c>
      <c r="Q58" s="103" t="str">
        <f>Master!AN64</f>
        <v>TANZANIA</v>
      </c>
      <c r="R58" s="37"/>
    </row>
    <row r="59" spans="1:18" ht="15.75" thickBot="1">
      <c r="B59" s="103" t="str">
        <f>Master!AN65</f>
        <v>THAILAND</v>
      </c>
      <c r="C59" s="97" t="str">
        <f>Master!AO65</f>
        <v>TH</v>
      </c>
      <c r="D59" s="39">
        <v>0</v>
      </c>
      <c r="E59" s="39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39"/>
      <c r="N59" s="154"/>
      <c r="O59" s="39"/>
      <c r="P59" s="149">
        <f t="shared" si="0"/>
        <v>0</v>
      </c>
      <c r="Q59" s="103" t="str">
        <f>Master!AN65</f>
        <v>THAILAND</v>
      </c>
      <c r="R59" s="37"/>
    </row>
    <row r="60" spans="1:18" ht="15.75" thickBot="1">
      <c r="B60" s="103" t="str">
        <f>Master!AN66</f>
        <v>UGANDA</v>
      </c>
      <c r="C60" s="97" t="str">
        <f>Master!AO66</f>
        <v>UG</v>
      </c>
      <c r="D60" s="39">
        <v>0</v>
      </c>
      <c r="E60" s="39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39"/>
      <c r="N60" s="154"/>
      <c r="O60" s="39"/>
      <c r="P60" s="149">
        <f t="shared" si="0"/>
        <v>0</v>
      </c>
      <c r="Q60" s="103" t="str">
        <f>Master!AN66</f>
        <v>UGANDA</v>
      </c>
      <c r="R60" s="37"/>
    </row>
    <row r="61" spans="1:18" ht="15.75" thickBot="1">
      <c r="B61" s="103" t="str">
        <f>Master!AN67</f>
        <v>UKRAINE</v>
      </c>
      <c r="C61" s="97" t="str">
        <f>Master!AO67</f>
        <v>UP</v>
      </c>
      <c r="D61" s="39">
        <v>0</v>
      </c>
      <c r="E61" s="39">
        <v>5</v>
      </c>
      <c r="F61" s="154">
        <v>4</v>
      </c>
      <c r="G61" s="154">
        <v>2</v>
      </c>
      <c r="H61" s="154">
        <v>11</v>
      </c>
      <c r="I61" s="154">
        <v>0</v>
      </c>
      <c r="J61" s="154">
        <v>0</v>
      </c>
      <c r="K61" s="154">
        <v>1</v>
      </c>
      <c r="L61" s="154">
        <v>0</v>
      </c>
      <c r="M61" s="39"/>
      <c r="N61" s="154"/>
      <c r="O61" s="39"/>
      <c r="P61" s="149">
        <f t="shared" si="0"/>
        <v>23</v>
      </c>
      <c r="Q61" s="103" t="str">
        <f>Master!AN67</f>
        <v>UKRAINE</v>
      </c>
    </row>
    <row r="62" spans="1:18" ht="15.75" thickBot="1">
      <c r="B62" s="103" t="str">
        <f>Master!AN68</f>
        <v>UZBEKISTAN</v>
      </c>
      <c r="C62" s="97" t="str">
        <f>Master!AO68</f>
        <v>UZ</v>
      </c>
      <c r="D62" s="39">
        <v>0</v>
      </c>
      <c r="E62" s="39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39"/>
      <c r="N62" s="154"/>
      <c r="O62" s="39"/>
      <c r="P62" s="149">
        <f t="shared" si="0"/>
        <v>0</v>
      </c>
      <c r="Q62" s="103" t="str">
        <f>Master!AN68</f>
        <v>UZBEKISTAN</v>
      </c>
    </row>
    <row r="63" spans="1:18" ht="15.75" thickBot="1">
      <c r="B63" s="103" t="str">
        <f>Master!AN69</f>
        <v>VIETNAM</v>
      </c>
      <c r="C63" s="97" t="str">
        <f>Master!AO69</f>
        <v>VM</v>
      </c>
      <c r="D63" s="39">
        <v>0</v>
      </c>
      <c r="E63" s="39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39"/>
      <c r="N63" s="154"/>
      <c r="O63" s="39"/>
      <c r="P63" s="149">
        <f t="shared" si="0"/>
        <v>0</v>
      </c>
      <c r="Q63" s="103" t="str">
        <f>Master!AN69</f>
        <v>VIETNAM</v>
      </c>
    </row>
    <row r="64" spans="1:18" ht="15.75" thickBot="1">
      <c r="B64" s="103" t="str">
        <f>Master!AN70</f>
        <v>ZAMBIA</v>
      </c>
      <c r="C64" s="103" t="str">
        <f>Master!AO70</f>
        <v>ZA</v>
      </c>
      <c r="D64" s="39">
        <v>0</v>
      </c>
      <c r="E64" s="39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39"/>
      <c r="N64" s="154"/>
      <c r="O64" s="39"/>
      <c r="P64" s="149">
        <f t="shared" si="0"/>
        <v>0</v>
      </c>
      <c r="Q64" s="103" t="str">
        <f>Master!AN70</f>
        <v>ZAMBIA</v>
      </c>
    </row>
    <row r="65" spans="2:17" ht="15.75" thickBot="1">
      <c r="B65" s="103"/>
      <c r="C65" s="103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49">
        <f t="shared" si="0"/>
        <v>0</v>
      </c>
      <c r="Q65" s="103"/>
    </row>
    <row r="66" spans="2:17" ht="15.75" thickBot="1">
      <c r="B66" s="103"/>
      <c r="C66" s="103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49">
        <f t="shared" si="0"/>
        <v>0</v>
      </c>
      <c r="Q66" s="103"/>
    </row>
    <row r="67" spans="2:17" ht="15.75" thickBot="1">
      <c r="B67" s="103"/>
      <c r="C67" s="10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49">
        <f t="shared" si="0"/>
        <v>0</v>
      </c>
      <c r="Q67" s="103"/>
    </row>
    <row r="68" spans="2:17" ht="15.75" thickBot="1">
      <c r="B68" s="103"/>
      <c r="C68" s="103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49">
        <f t="shared" si="0"/>
        <v>0</v>
      </c>
      <c r="Q68" s="103"/>
    </row>
    <row r="69" spans="2:17" ht="15.75" thickBot="1">
      <c r="B69" s="117" t="s">
        <v>53</v>
      </c>
      <c r="C69" s="118"/>
      <c r="D69" s="20">
        <f>SUM(D5:D64)</f>
        <v>0</v>
      </c>
      <c r="E69" s="149">
        <f t="shared" ref="E69:O69" si="1">SUM(E5:E64)</f>
        <v>5</v>
      </c>
      <c r="F69" s="149">
        <f t="shared" si="1"/>
        <v>15</v>
      </c>
      <c r="G69" s="149">
        <f t="shared" si="1"/>
        <v>5</v>
      </c>
      <c r="H69" s="149">
        <f t="shared" si="1"/>
        <v>22</v>
      </c>
      <c r="I69" s="149">
        <f t="shared" si="1"/>
        <v>1</v>
      </c>
      <c r="J69" s="149">
        <f t="shared" si="1"/>
        <v>1</v>
      </c>
      <c r="K69" s="149">
        <f t="shared" si="1"/>
        <v>5</v>
      </c>
      <c r="L69" s="149">
        <f t="shared" si="1"/>
        <v>16</v>
      </c>
      <c r="M69" s="149">
        <f t="shared" si="1"/>
        <v>0</v>
      </c>
      <c r="N69" s="149">
        <f t="shared" si="1"/>
        <v>0</v>
      </c>
      <c r="O69" s="149">
        <f t="shared" si="1"/>
        <v>0</v>
      </c>
      <c r="P69" s="149">
        <f>SUM(D69:O69)</f>
        <v>70</v>
      </c>
      <c r="Q69" s="21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T83"/>
  <sheetViews>
    <sheetView showGridLines="0" topLeftCell="A49" workbookViewId="0">
      <selection activeCell="L5" sqref="L5:L64"/>
    </sheetView>
  </sheetViews>
  <sheetFormatPr defaultRowHeight="1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2:20" ht="10.5" customHeight="1" thickBot="1"/>
    <row r="2" spans="2:20" ht="15.75" thickBot="1">
      <c r="B2" s="307" t="s">
        <v>58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2:20" s="36" customFormat="1" ht="13.5" customHeight="1" thickBot="1">
      <c r="B3" s="310"/>
      <c r="C3" s="311"/>
      <c r="D3" s="96" t="s">
        <v>19</v>
      </c>
      <c r="E3" s="96" t="s">
        <v>20</v>
      </c>
      <c r="F3" s="96" t="s">
        <v>21</v>
      </c>
      <c r="G3" s="96" t="s">
        <v>22</v>
      </c>
      <c r="H3" s="96" t="s">
        <v>23</v>
      </c>
      <c r="I3" s="96" t="s">
        <v>24</v>
      </c>
      <c r="J3" s="96" t="s">
        <v>25</v>
      </c>
      <c r="K3" s="96" t="s">
        <v>26</v>
      </c>
      <c r="L3" s="96" t="s">
        <v>27</v>
      </c>
      <c r="M3" s="96" t="s">
        <v>28</v>
      </c>
      <c r="N3" s="96" t="s">
        <v>29</v>
      </c>
      <c r="O3" s="96" t="s">
        <v>30</v>
      </c>
      <c r="P3" s="324" t="s">
        <v>40</v>
      </c>
      <c r="Q3" s="316"/>
    </row>
    <row r="4" spans="2:20" s="36" customFormat="1" ht="13.5" customHeight="1" thickBot="1">
      <c r="B4" s="312"/>
      <c r="C4" s="313"/>
      <c r="D4" s="96">
        <v>10</v>
      </c>
      <c r="E4" s="96">
        <v>11</v>
      </c>
      <c r="F4" s="96">
        <v>12</v>
      </c>
      <c r="G4" s="96">
        <v>1</v>
      </c>
      <c r="H4" s="96">
        <v>2</v>
      </c>
      <c r="I4" s="96">
        <v>3</v>
      </c>
      <c r="J4" s="96">
        <v>4</v>
      </c>
      <c r="K4" s="96">
        <v>5</v>
      </c>
      <c r="L4" s="96">
        <v>6</v>
      </c>
      <c r="M4" s="96">
        <v>7</v>
      </c>
      <c r="N4" s="96">
        <v>8</v>
      </c>
      <c r="O4" s="96">
        <v>9</v>
      </c>
      <c r="P4" s="325"/>
      <c r="Q4" s="317"/>
    </row>
    <row r="5" spans="2:20" ht="15.75" thickBot="1">
      <c r="B5" s="104" t="str">
        <f>Master!AN7</f>
        <v>AFGHANISTAN</v>
      </c>
      <c r="C5" s="96" t="str">
        <f>Master!AO7</f>
        <v>AF</v>
      </c>
      <c r="D5" s="39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/>
      <c r="N5" s="154"/>
      <c r="O5" s="154"/>
      <c r="P5" s="154">
        <f>SUM(D5:O5)</f>
        <v>0</v>
      </c>
      <c r="Q5" s="104" t="str">
        <f>Master!AN7</f>
        <v>AFGHANISTAN</v>
      </c>
    </row>
    <row r="6" spans="2:20" ht="15.75" thickBot="1">
      <c r="B6" s="104" t="str">
        <f>Master!AN8</f>
        <v>ARMENIA</v>
      </c>
      <c r="C6" s="96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54">
        <f t="shared" ref="P6:P68" si="0">SUM(D6:O6)</f>
        <v>0</v>
      </c>
      <c r="Q6" s="104" t="str">
        <f>Master!AN8</f>
        <v>ARMENIA</v>
      </c>
    </row>
    <row r="7" spans="2:20" ht="15.75" thickBot="1">
      <c r="B7" s="104" t="str">
        <f>Master!AN9</f>
        <v>BANGLADESH</v>
      </c>
      <c r="C7" s="96" t="str">
        <f>Master!AO9</f>
        <v>BG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/>
      <c r="N7" s="154"/>
      <c r="O7" s="154"/>
      <c r="P7" s="154">
        <f t="shared" si="0"/>
        <v>0</v>
      </c>
      <c r="Q7" s="104" t="str">
        <f>Master!AN9</f>
        <v>BANGLADESH</v>
      </c>
    </row>
    <row r="8" spans="2:20" ht="15.75" thickBot="1">
      <c r="B8" s="104" t="str">
        <f>Master!AN10</f>
        <v>BELARUS</v>
      </c>
      <c r="C8" s="96" t="str">
        <f>Master!AO10</f>
        <v>BO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/>
      <c r="N8" s="154"/>
      <c r="O8" s="154"/>
      <c r="P8" s="154">
        <f t="shared" si="0"/>
        <v>0</v>
      </c>
      <c r="Q8" s="104" t="str">
        <f>Master!AN10</f>
        <v>BELARUS</v>
      </c>
    </row>
    <row r="9" spans="2:20" ht="15.75" thickBot="1">
      <c r="B9" s="104" t="str">
        <f>Master!AN11</f>
        <v>BURMA</v>
      </c>
      <c r="C9" s="96" t="str">
        <f>Master!AO11</f>
        <v>BM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/>
      <c r="N9" s="154"/>
      <c r="O9" s="154"/>
      <c r="P9" s="154">
        <f t="shared" si="0"/>
        <v>0</v>
      </c>
      <c r="Q9" s="104" t="str">
        <f>Master!AN11</f>
        <v>BURMA</v>
      </c>
      <c r="R9" s="157"/>
      <c r="S9" s="157"/>
      <c r="T9" s="157"/>
    </row>
    <row r="10" spans="2:20" ht="15.75" thickBot="1">
      <c r="B10" s="104" t="str">
        <f>Master!AN12</f>
        <v>BHUTAN</v>
      </c>
      <c r="C10" s="96" t="str">
        <f>Master!AO12</f>
        <v>BT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54">
        <f t="shared" si="0"/>
        <v>0</v>
      </c>
      <c r="Q10" s="104" t="str">
        <f>Master!AN12</f>
        <v>BHUTAN</v>
      </c>
      <c r="R10" s="157"/>
      <c r="S10" s="157"/>
      <c r="T10" s="157"/>
    </row>
    <row r="11" spans="2:20" ht="15.75" thickBot="1">
      <c r="B11" s="104" t="str">
        <f>Master!AN13</f>
        <v>BULGARIA</v>
      </c>
      <c r="C11" s="96" t="str">
        <f>Master!AO13</f>
        <v>BU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54">
        <f t="shared" si="0"/>
        <v>0</v>
      </c>
      <c r="Q11" s="104" t="str">
        <f>Master!AN13</f>
        <v>BULGARIA</v>
      </c>
    </row>
    <row r="12" spans="2:20" ht="15.75" thickBot="1">
      <c r="B12" s="104" t="str">
        <f>Master!AN14</f>
        <v>BURUNDI</v>
      </c>
      <c r="C12" s="96" t="str">
        <f>Master!AO14</f>
        <v>BY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54">
        <f t="shared" si="0"/>
        <v>0</v>
      </c>
      <c r="Q12" s="104" t="str">
        <f>Master!AN14</f>
        <v>BURUNDI</v>
      </c>
      <c r="R12" s="157"/>
      <c r="S12" s="157"/>
      <c r="T12" s="157"/>
    </row>
    <row r="13" spans="2:20" ht="15.75" thickBot="1">
      <c r="B13" s="104" t="str">
        <f>Master!AN15</f>
        <v>CAMEROON</v>
      </c>
      <c r="C13" s="96" t="str">
        <f>Master!AO15</f>
        <v>CM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54">
        <f t="shared" si="0"/>
        <v>0</v>
      </c>
      <c r="Q13" s="104" t="str">
        <f>Master!AN15</f>
        <v>CAMEROON</v>
      </c>
      <c r="R13" s="157"/>
      <c r="S13" s="157"/>
      <c r="T13" s="157"/>
    </row>
    <row r="14" spans="2:20" ht="15.75" thickBot="1">
      <c r="B14" s="104" t="str">
        <f>Master!AN16</f>
        <v>Central African Republic</v>
      </c>
      <c r="C14" s="96" t="str">
        <f>Master!AO16</f>
        <v>CT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54">
        <f t="shared" si="0"/>
        <v>0</v>
      </c>
      <c r="Q14" s="104" t="str">
        <f>Master!AN16</f>
        <v>Central African Republic</v>
      </c>
      <c r="R14" s="157"/>
      <c r="S14" s="157"/>
      <c r="T14" s="157"/>
    </row>
    <row r="15" spans="2:20" ht="15.75" thickBot="1">
      <c r="B15" s="104" t="str">
        <f>Master!AN17</f>
        <v>CHINA</v>
      </c>
      <c r="C15" s="96" t="str">
        <f>Master!AO17</f>
        <v>CH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/>
      <c r="N15" s="154"/>
      <c r="O15" s="154"/>
      <c r="P15" s="154">
        <f t="shared" si="0"/>
        <v>0</v>
      </c>
      <c r="Q15" s="104" t="str">
        <f>Master!AN17</f>
        <v>CHINA</v>
      </c>
      <c r="R15" s="157"/>
      <c r="S15" s="157"/>
      <c r="T15" s="157"/>
    </row>
    <row r="16" spans="2:20" ht="15.75" thickBot="1">
      <c r="B16" s="104" t="str">
        <f>Master!AN18</f>
        <v>Dem. Rep. Congo</v>
      </c>
      <c r="C16" s="96" t="str">
        <f>Master!AO18</f>
        <v>CG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/>
      <c r="N16" s="154"/>
      <c r="O16" s="154"/>
      <c r="P16" s="154">
        <f t="shared" si="0"/>
        <v>0</v>
      </c>
      <c r="Q16" s="104" t="str">
        <f>Master!AN18</f>
        <v>Dem. Rep. Congo</v>
      </c>
      <c r="R16" s="157"/>
      <c r="S16" s="157"/>
      <c r="T16" s="157"/>
    </row>
    <row r="17" spans="2:20" ht="15.75" thickBot="1">
      <c r="B17" s="104" t="str">
        <f>Master!AN19</f>
        <v>COLOMBIA</v>
      </c>
      <c r="C17" s="96" t="str">
        <f>Master!AO19</f>
        <v>CO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/>
      <c r="N17" s="154"/>
      <c r="O17" s="154"/>
      <c r="P17" s="154">
        <f t="shared" si="0"/>
        <v>0</v>
      </c>
      <c r="Q17" s="104" t="str">
        <f>Master!AN19</f>
        <v>COLOMBIA</v>
      </c>
      <c r="R17" s="157"/>
      <c r="S17" s="157"/>
      <c r="T17" s="157"/>
    </row>
    <row r="18" spans="2:20" ht="15.75" thickBot="1">
      <c r="B18" s="104" t="str">
        <f>Master!AN20</f>
        <v>CONGO</v>
      </c>
      <c r="C18" s="96" t="str">
        <f>Master!AO20</f>
        <v>CF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  <c r="N18" s="154"/>
      <c r="O18" s="154"/>
      <c r="P18" s="154">
        <f t="shared" si="0"/>
        <v>0</v>
      </c>
      <c r="Q18" s="104" t="str">
        <f>Master!AN20</f>
        <v>CONGO</v>
      </c>
      <c r="R18" s="157"/>
      <c r="S18" s="157"/>
      <c r="T18" s="157"/>
    </row>
    <row r="19" spans="2:20" ht="15.75" thickBot="1">
      <c r="B19" s="104" t="str">
        <f>Master!AN21</f>
        <v>CUBA</v>
      </c>
      <c r="C19" s="96" t="str">
        <f>Master!AO21</f>
        <v>CU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/>
      <c r="N19" s="154"/>
      <c r="O19" s="154"/>
      <c r="P19" s="154">
        <f t="shared" si="0"/>
        <v>0</v>
      </c>
      <c r="Q19" s="104" t="str">
        <f>Master!AN21</f>
        <v>CUBA</v>
      </c>
      <c r="R19" s="157"/>
      <c r="S19" s="157"/>
      <c r="T19" s="157"/>
    </row>
    <row r="20" spans="2:20" ht="15.75" thickBot="1">
      <c r="B20" s="104" t="str">
        <f>Master!AN22</f>
        <v>CUBAN ENTRANT</v>
      </c>
      <c r="C20" s="96" t="str">
        <f>Master!AO22</f>
        <v>CUE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/>
      <c r="N20" s="154"/>
      <c r="O20" s="154"/>
      <c r="P20" s="154">
        <f t="shared" si="0"/>
        <v>0</v>
      </c>
      <c r="Q20" s="104" t="str">
        <f>Master!AN22</f>
        <v>CUBAN ENTRANT</v>
      </c>
      <c r="R20" s="157"/>
      <c r="S20" s="157"/>
      <c r="T20" s="157"/>
    </row>
    <row r="21" spans="2:20" ht="15.75" thickBot="1">
      <c r="B21" s="104" t="str">
        <f>Master!AN23</f>
        <v>ECUADOR</v>
      </c>
      <c r="C21" s="96" t="str">
        <f>Master!AO23</f>
        <v>EC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/>
      <c r="N21" s="154"/>
      <c r="O21" s="154"/>
      <c r="P21" s="154">
        <f t="shared" si="0"/>
        <v>0</v>
      </c>
      <c r="Q21" s="104" t="str">
        <f>Master!AN23</f>
        <v>ECUADOR</v>
      </c>
      <c r="R21" s="157"/>
      <c r="S21" s="157"/>
      <c r="T21" s="157"/>
    </row>
    <row r="22" spans="2:20" ht="15.75" thickBot="1">
      <c r="B22" s="104" t="str">
        <f>Master!AN24</f>
        <v>EGYPT</v>
      </c>
      <c r="C22" s="96" t="str">
        <f>Master!AO24</f>
        <v>EG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/>
      <c r="N22" s="154"/>
      <c r="O22" s="154"/>
      <c r="P22" s="154">
        <f t="shared" si="0"/>
        <v>0</v>
      </c>
      <c r="Q22" s="104" t="str">
        <f>Master!AN24</f>
        <v>EGYPT</v>
      </c>
      <c r="R22" s="157"/>
      <c r="S22" s="157"/>
      <c r="T22" s="157"/>
    </row>
    <row r="23" spans="2:20" ht="15.75" thickBot="1">
      <c r="B23" s="104" t="str">
        <f>Master!AN26</f>
        <v>ERITREA</v>
      </c>
      <c r="C23" s="96" t="str">
        <f>Master!AO26</f>
        <v>ER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/>
      <c r="N23" s="154"/>
      <c r="O23" s="154"/>
      <c r="P23" s="154">
        <f t="shared" si="0"/>
        <v>0</v>
      </c>
      <c r="Q23" s="104" t="str">
        <f>Master!AN26</f>
        <v>ERITREA</v>
      </c>
      <c r="R23" s="157"/>
      <c r="S23" s="157"/>
      <c r="T23" s="157"/>
    </row>
    <row r="24" spans="2:20" ht="15.75" thickBot="1">
      <c r="B24" s="104" t="str">
        <f>Master!AN27</f>
        <v>ETHIOPIA</v>
      </c>
      <c r="C24" s="96" t="str">
        <f>Master!AO27</f>
        <v>ET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/>
      <c r="N24" s="154"/>
      <c r="O24" s="154"/>
      <c r="P24" s="154">
        <f t="shared" si="0"/>
        <v>0</v>
      </c>
      <c r="Q24" s="104" t="str">
        <f>Master!AN27</f>
        <v>ETHIOPIA</v>
      </c>
      <c r="R24" s="157"/>
      <c r="S24" s="157"/>
      <c r="T24" s="157"/>
    </row>
    <row r="25" spans="2:20" ht="15.75" thickBot="1">
      <c r="B25" s="104" t="str">
        <f>Master!AN28</f>
        <v>FRANCE</v>
      </c>
      <c r="C25" s="96" t="str">
        <f>Master!AO28</f>
        <v>FR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/>
      <c r="N25" s="154"/>
      <c r="O25" s="154"/>
      <c r="P25" s="154">
        <f t="shared" si="0"/>
        <v>0</v>
      </c>
      <c r="Q25" s="104" t="str">
        <f>Master!AN28</f>
        <v>FRANCE</v>
      </c>
      <c r="R25" s="157"/>
      <c r="S25" s="157"/>
      <c r="T25" s="157"/>
    </row>
    <row r="26" spans="2:20" ht="15.75" thickBot="1">
      <c r="B26" s="104" t="str">
        <f>Master!AN30</f>
        <v>GUINEA</v>
      </c>
      <c r="C26" s="96" t="str">
        <f>Master!AO30</f>
        <v>GV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/>
      <c r="N26" s="154"/>
      <c r="O26" s="154"/>
      <c r="P26" s="154">
        <f t="shared" si="0"/>
        <v>0</v>
      </c>
      <c r="Q26" s="104" t="str">
        <f>Master!AN30</f>
        <v>GUINEA</v>
      </c>
      <c r="R26" s="157"/>
      <c r="S26" s="157"/>
      <c r="T26" s="157"/>
    </row>
    <row r="27" spans="2:20" ht="15.75" thickBot="1">
      <c r="B27" s="104" t="str">
        <f>Master!AN31</f>
        <v>HAITI</v>
      </c>
      <c r="C27" s="96" t="str">
        <f>Master!AO31</f>
        <v>HA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/>
      <c r="N27" s="154"/>
      <c r="O27" s="154"/>
      <c r="P27" s="154">
        <f t="shared" si="0"/>
        <v>0</v>
      </c>
      <c r="Q27" s="104" t="str">
        <f>Master!AN31</f>
        <v>HAITI</v>
      </c>
      <c r="R27" s="157"/>
      <c r="S27" s="157"/>
      <c r="T27" s="157"/>
    </row>
    <row r="28" spans="2:20" ht="15.75" thickBot="1">
      <c r="B28" s="104" t="str">
        <f>Master!AN33</f>
        <v>INDIA</v>
      </c>
      <c r="C28" s="96" t="str">
        <f>Master!AO33</f>
        <v>IN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/>
      <c r="N28" s="154"/>
      <c r="O28" s="154"/>
      <c r="P28" s="154">
        <f t="shared" si="0"/>
        <v>0</v>
      </c>
      <c r="Q28" s="104" t="str">
        <f>Master!AN33</f>
        <v>INDIA</v>
      </c>
      <c r="R28" s="157"/>
      <c r="S28" s="157"/>
      <c r="T28" s="157"/>
    </row>
    <row r="29" spans="2:20" ht="15.75" thickBot="1">
      <c r="B29" s="104" t="str">
        <f>Master!AN34</f>
        <v>INDONESIA</v>
      </c>
      <c r="C29" s="96" t="str">
        <f>Master!AO34</f>
        <v>ID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/>
      <c r="N29" s="154"/>
      <c r="O29" s="154"/>
      <c r="P29" s="154">
        <f t="shared" si="0"/>
        <v>0</v>
      </c>
      <c r="Q29" s="104" t="str">
        <f>Master!AN34</f>
        <v>INDONESIA</v>
      </c>
      <c r="R29" s="157"/>
      <c r="S29" s="157"/>
      <c r="T29" s="157"/>
    </row>
    <row r="30" spans="2:20" ht="15.75" thickBot="1">
      <c r="B30" s="104" t="str">
        <f>Master!AN35</f>
        <v>IRAN</v>
      </c>
      <c r="C30" s="96" t="str">
        <f>Master!AO35</f>
        <v>IR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/>
      <c r="N30" s="154"/>
      <c r="O30" s="154"/>
      <c r="P30" s="154">
        <f t="shared" si="0"/>
        <v>0</v>
      </c>
      <c r="Q30" s="104" t="str">
        <f>Master!AN35</f>
        <v>IRAN</v>
      </c>
      <c r="R30" s="157"/>
      <c r="S30" s="157"/>
      <c r="T30" s="157"/>
    </row>
    <row r="31" spans="2:20" ht="15.75" thickBot="1">
      <c r="B31" s="104" t="str">
        <f>Master!AN36</f>
        <v>IRAQ</v>
      </c>
      <c r="C31" s="96" t="str">
        <f>Master!AO36</f>
        <v>IZ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/>
      <c r="N31" s="154"/>
      <c r="O31" s="154"/>
      <c r="P31" s="154">
        <f t="shared" si="0"/>
        <v>0</v>
      </c>
      <c r="Q31" s="104" t="str">
        <f>Master!AN36</f>
        <v>IRAQ</v>
      </c>
      <c r="R31" s="157"/>
      <c r="S31" s="157"/>
      <c r="T31" s="157"/>
    </row>
    <row r="32" spans="2:20" ht="15.75" thickBot="1">
      <c r="B32" s="104" t="str">
        <f>Master!AN37</f>
        <v>IVORY COAST</v>
      </c>
      <c r="C32" s="96" t="str">
        <f>Master!AO37</f>
        <v>IV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/>
      <c r="N32" s="154"/>
      <c r="O32" s="154"/>
      <c r="P32" s="154">
        <f t="shared" si="0"/>
        <v>0</v>
      </c>
      <c r="Q32" s="104" t="str">
        <f>Master!AN37</f>
        <v>IVORY COAST</v>
      </c>
      <c r="R32" s="157"/>
      <c r="S32" s="157"/>
      <c r="T32" s="157"/>
    </row>
    <row r="33" spans="2:20" ht="15.75" thickBot="1">
      <c r="B33" s="104" t="str">
        <f>Master!AN38</f>
        <v>JORDAN</v>
      </c>
      <c r="C33" s="96" t="str">
        <f>Master!AO38</f>
        <v>JO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/>
      <c r="N33" s="154"/>
      <c r="O33" s="154"/>
      <c r="P33" s="154">
        <f t="shared" si="0"/>
        <v>0</v>
      </c>
      <c r="Q33" s="104" t="str">
        <f>Master!AN38</f>
        <v>JORDAN</v>
      </c>
      <c r="R33" s="157"/>
      <c r="S33" s="157"/>
      <c r="T33" s="157"/>
    </row>
    <row r="34" spans="2:20" ht="15.75" thickBot="1">
      <c r="B34" s="104" t="str">
        <f>Master!AN39</f>
        <v>KAZAKHSTAN</v>
      </c>
      <c r="C34" s="96" t="str">
        <f>Master!AO39</f>
        <v>KZ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/>
      <c r="N34" s="154"/>
      <c r="O34" s="154"/>
      <c r="P34" s="154">
        <f t="shared" si="0"/>
        <v>0</v>
      </c>
      <c r="Q34" s="104" t="str">
        <f>Master!AN39</f>
        <v>KAZAKHSTAN</v>
      </c>
      <c r="R34" s="157"/>
      <c r="S34" s="157"/>
      <c r="T34" s="157"/>
    </row>
    <row r="35" spans="2:20" ht="15.75" thickBot="1">
      <c r="B35" s="104" t="str">
        <f>Master!AN40</f>
        <v>KENYA</v>
      </c>
      <c r="C35" s="96" t="str">
        <f>Master!AO40</f>
        <v>KE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/>
      <c r="N35" s="154"/>
      <c r="O35" s="154"/>
      <c r="P35" s="154">
        <f t="shared" si="0"/>
        <v>0</v>
      </c>
      <c r="Q35" s="104" t="str">
        <f>Master!AN40</f>
        <v>KENYA</v>
      </c>
      <c r="R35" s="157"/>
      <c r="S35" s="157"/>
      <c r="T35" s="157"/>
    </row>
    <row r="36" spans="2:20" ht="15.75" thickBot="1">
      <c r="B36" s="104" t="str">
        <f>Master!AN41</f>
        <v>KYRGYZSTAN</v>
      </c>
      <c r="C36" s="96" t="str">
        <f>Master!AO41</f>
        <v>KG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/>
      <c r="N36" s="154"/>
      <c r="O36" s="154"/>
      <c r="P36" s="154">
        <f t="shared" si="0"/>
        <v>0</v>
      </c>
      <c r="Q36" s="104" t="str">
        <f>Master!AN41</f>
        <v>KYRGYZSTAN</v>
      </c>
      <c r="R36" s="157"/>
      <c r="S36" s="157"/>
      <c r="T36" s="157"/>
    </row>
    <row r="37" spans="2:20" ht="15.75" thickBot="1">
      <c r="B37" s="104" t="str">
        <f>Master!AN42</f>
        <v>LEBANON</v>
      </c>
      <c r="C37" s="96" t="str">
        <f>Master!AO42</f>
        <v>LE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/>
      <c r="N37" s="154"/>
      <c r="O37" s="154"/>
      <c r="P37" s="154">
        <f t="shared" si="0"/>
        <v>0</v>
      </c>
      <c r="Q37" s="104" t="str">
        <f>Master!AN42</f>
        <v>LEBANON</v>
      </c>
      <c r="R37" s="157"/>
      <c r="S37" s="157"/>
      <c r="T37" s="157"/>
    </row>
    <row r="38" spans="2:20" ht="15.75" thickBot="1">
      <c r="B38" s="104" t="str">
        <f>Master!AN43</f>
        <v>LIBERIA</v>
      </c>
      <c r="C38" s="96" t="str">
        <f>Master!AO43</f>
        <v>LI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/>
      <c r="N38" s="154"/>
      <c r="O38" s="154"/>
      <c r="P38" s="154">
        <f t="shared" si="0"/>
        <v>0</v>
      </c>
      <c r="Q38" s="104" t="str">
        <f>Master!AN43</f>
        <v>LIBERIA</v>
      </c>
      <c r="R38" s="157"/>
      <c r="S38" s="157"/>
      <c r="T38" s="157"/>
    </row>
    <row r="39" spans="2:20" ht="15.75" thickBot="1">
      <c r="B39" s="104" t="str">
        <f>Master!AN44</f>
        <v>LIBYA</v>
      </c>
      <c r="C39" s="96" t="str">
        <f>Master!AO44</f>
        <v>LY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/>
      <c r="N39" s="154"/>
      <c r="O39" s="154"/>
      <c r="P39" s="154">
        <f t="shared" si="0"/>
        <v>0</v>
      </c>
      <c r="Q39" s="104" t="str">
        <f>Master!AN44</f>
        <v>LIBYA</v>
      </c>
      <c r="R39" s="157"/>
      <c r="S39" s="157"/>
      <c r="T39" s="157"/>
    </row>
    <row r="40" spans="2:20" ht="15.75" thickBot="1">
      <c r="B40" s="104" t="str">
        <f>Master!AN45</f>
        <v>MOLDOVA</v>
      </c>
      <c r="C40" s="96" t="str">
        <f>Master!AO45</f>
        <v>MD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/>
      <c r="N40" s="154"/>
      <c r="O40" s="154"/>
      <c r="P40" s="154">
        <f t="shared" si="0"/>
        <v>0</v>
      </c>
      <c r="Q40" s="104" t="str">
        <f>Master!AN45</f>
        <v>MOLDOVA</v>
      </c>
      <c r="R40" s="157"/>
      <c r="S40" s="157"/>
      <c r="T40" s="157"/>
    </row>
    <row r="41" spans="2:20" ht="15.75" thickBot="1">
      <c r="B41" s="104" t="str">
        <f>Master!AN46</f>
        <v>MALI</v>
      </c>
      <c r="C41" s="96" t="str">
        <f>Master!AO46</f>
        <v>ML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/>
      <c r="N41" s="154"/>
      <c r="O41" s="154"/>
      <c r="P41" s="154">
        <f t="shared" si="0"/>
        <v>0</v>
      </c>
      <c r="Q41" s="104" t="str">
        <f>Master!AN46</f>
        <v>MALI</v>
      </c>
      <c r="R41" s="157"/>
      <c r="S41" s="157"/>
      <c r="T41" s="157"/>
    </row>
    <row r="42" spans="2:20" ht="15.75" thickBot="1">
      <c r="B42" s="104" t="str">
        <f>Master!AN47</f>
        <v>MALAYSIA</v>
      </c>
      <c r="C42" s="96" t="str">
        <f>Master!AO47</f>
        <v>MY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/>
      <c r="N42" s="154"/>
      <c r="O42" s="154"/>
      <c r="P42" s="154">
        <f t="shared" si="0"/>
        <v>0</v>
      </c>
      <c r="Q42" s="104" t="str">
        <f>Master!AN47</f>
        <v>MALAYSIA</v>
      </c>
      <c r="R42" s="157"/>
      <c r="S42" s="157"/>
      <c r="T42" s="157"/>
    </row>
    <row r="43" spans="2:20" ht="15.75" thickBot="1">
      <c r="B43" s="104" t="str">
        <f>Master!AN48</f>
        <v>NAMIBIA</v>
      </c>
      <c r="C43" s="96" t="str">
        <f>Master!AO48</f>
        <v>WA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/>
      <c r="N43" s="154"/>
      <c r="O43" s="154"/>
      <c r="P43" s="154">
        <f t="shared" si="0"/>
        <v>0</v>
      </c>
      <c r="Q43" s="104" t="str">
        <f>Master!AN48</f>
        <v>NAMIBIA</v>
      </c>
      <c r="R43" s="157"/>
      <c r="S43" s="157"/>
      <c r="T43" s="157"/>
    </row>
    <row r="44" spans="2:20" ht="15.75" thickBot="1">
      <c r="B44" s="104" t="str">
        <f>Master!AN49</f>
        <v>NEPAL</v>
      </c>
      <c r="C44" s="96" t="str">
        <f>Master!AO49</f>
        <v>NP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/>
      <c r="N44" s="154"/>
      <c r="O44" s="154"/>
      <c r="P44" s="154">
        <f t="shared" si="0"/>
        <v>0</v>
      </c>
      <c r="Q44" s="104" t="str">
        <f>Master!AN49</f>
        <v>NEPAL</v>
      </c>
      <c r="R44" s="157"/>
      <c r="S44" s="157"/>
      <c r="T44" s="157"/>
    </row>
    <row r="45" spans="2:20" ht="15.75" thickBot="1">
      <c r="B45" s="104" t="str">
        <f>Master!AN50</f>
        <v>NIGERIA</v>
      </c>
      <c r="C45" s="96" t="str">
        <f>Master!AO50</f>
        <v>NI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/>
      <c r="N45" s="154"/>
      <c r="O45" s="154"/>
      <c r="P45" s="154">
        <f t="shared" si="0"/>
        <v>0</v>
      </c>
      <c r="Q45" s="104" t="str">
        <f>Master!AN50</f>
        <v>NIGERIA</v>
      </c>
      <c r="R45" s="157"/>
      <c r="S45" s="157"/>
      <c r="T45" s="157"/>
    </row>
    <row r="46" spans="2:20" ht="15.75" thickBot="1">
      <c r="B46" s="104" t="str">
        <f>Master!AN51</f>
        <v>PAKISTAN</v>
      </c>
      <c r="C46" s="96" t="str">
        <f>Master!AO51</f>
        <v>PK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/>
      <c r="N46" s="154"/>
      <c r="O46" s="154"/>
      <c r="P46" s="154">
        <f t="shared" si="0"/>
        <v>0</v>
      </c>
      <c r="Q46" s="104" t="str">
        <f>Master!AN51</f>
        <v>PAKISTAN</v>
      </c>
      <c r="R46" s="157"/>
      <c r="S46" s="157"/>
      <c r="T46" s="157"/>
    </row>
    <row r="47" spans="2:20" ht="15.75" thickBot="1">
      <c r="B47" s="104" t="str">
        <f>Master!AN52</f>
        <v>PITCAIRN ISLANDS</v>
      </c>
      <c r="C47" s="96" t="str">
        <f>Master!AO52</f>
        <v>PN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/>
      <c r="N47" s="154"/>
      <c r="O47" s="154"/>
      <c r="P47" s="154">
        <f t="shared" si="0"/>
        <v>0</v>
      </c>
      <c r="Q47" s="104" t="str">
        <f>Master!AN52</f>
        <v>PITCAIRN ISLANDS</v>
      </c>
      <c r="R47" s="157"/>
      <c r="S47" s="157"/>
      <c r="T47" s="157"/>
    </row>
    <row r="48" spans="2:20" ht="15.75" thickBot="1">
      <c r="B48" s="104" t="str">
        <f>Master!AN53</f>
        <v>RWANDA</v>
      </c>
      <c r="C48" s="96" t="str">
        <f>Master!AO53</f>
        <v>RW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/>
      <c r="N48" s="154"/>
      <c r="O48" s="154"/>
      <c r="P48" s="154">
        <f t="shared" si="0"/>
        <v>0</v>
      </c>
      <c r="Q48" s="104" t="str">
        <f>Master!AN53</f>
        <v>RWANDA</v>
      </c>
      <c r="R48" s="157"/>
      <c r="S48" s="157"/>
      <c r="T48" s="157"/>
    </row>
    <row r="49" spans="2:20" ht="15.75" thickBot="1">
      <c r="B49" s="104" t="str">
        <f>Master!AN54</f>
        <v>RUSSIA</v>
      </c>
      <c r="C49" s="96" t="str">
        <f>Master!AO54</f>
        <v>RS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/>
      <c r="N49" s="154"/>
      <c r="O49" s="154"/>
      <c r="P49" s="154">
        <f t="shared" si="0"/>
        <v>0</v>
      </c>
      <c r="Q49" s="104" t="str">
        <f>Master!AN54</f>
        <v>RUSSIA</v>
      </c>
      <c r="R49" s="157"/>
      <c r="S49" s="157"/>
      <c r="T49" s="157"/>
    </row>
    <row r="50" spans="2:20" ht="15.75" thickBot="1">
      <c r="B50" s="104" t="str">
        <f>Master!AN56</f>
        <v>SIERRA LEON</v>
      </c>
      <c r="C50" s="96" t="str">
        <f>Master!AO56</f>
        <v>SL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/>
      <c r="N50" s="154"/>
      <c r="O50" s="154"/>
      <c r="P50" s="154">
        <f t="shared" si="0"/>
        <v>0</v>
      </c>
      <c r="Q50" s="104" t="str">
        <f>Master!AN56</f>
        <v>SIERRA LEON</v>
      </c>
      <c r="R50" s="157"/>
      <c r="S50" s="157"/>
      <c r="T50" s="157"/>
    </row>
    <row r="51" spans="2:20" ht="15.75" thickBot="1">
      <c r="B51" s="104" t="str">
        <f>Master!AN57</f>
        <v>SOMALIA</v>
      </c>
      <c r="C51" s="96" t="str">
        <f>Master!AO57</f>
        <v>SO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/>
      <c r="N51" s="154"/>
      <c r="O51" s="154"/>
      <c r="P51" s="154">
        <f t="shared" si="0"/>
        <v>0</v>
      </c>
      <c r="Q51" s="104" t="str">
        <f>Master!AN57</f>
        <v>SOMALIA</v>
      </c>
      <c r="R51" s="157"/>
      <c r="S51" s="157"/>
      <c r="T51" s="157"/>
    </row>
    <row r="52" spans="2:20" ht="15.75" thickBot="1">
      <c r="B52" s="104" t="str">
        <f>Master!AN58</f>
        <v>SPAIN</v>
      </c>
      <c r="C52" s="96" t="str">
        <f>Master!AO58</f>
        <v>ES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/>
      <c r="N52" s="154"/>
      <c r="O52" s="154"/>
      <c r="P52" s="154">
        <f t="shared" si="0"/>
        <v>0</v>
      </c>
      <c r="Q52" s="104" t="str">
        <f>Master!AN58</f>
        <v>SPAIN</v>
      </c>
      <c r="R52" s="157"/>
      <c r="S52" s="157"/>
      <c r="T52" s="157"/>
    </row>
    <row r="53" spans="2:20" ht="15.75" thickBot="1">
      <c r="B53" s="104" t="str">
        <f>Master!AN59</f>
        <v>SOUTH SUDAN</v>
      </c>
      <c r="C53" s="96" t="str">
        <f>Master!AO59</f>
        <v>SS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/>
      <c r="N53" s="154"/>
      <c r="O53" s="154"/>
      <c r="P53" s="154">
        <f t="shared" si="0"/>
        <v>0</v>
      </c>
      <c r="Q53" s="104" t="str">
        <f>Master!AN59</f>
        <v>SOUTH SUDAN</v>
      </c>
      <c r="R53" s="157"/>
      <c r="S53" s="157"/>
      <c r="T53" s="157"/>
    </row>
    <row r="54" spans="2:20" ht="15.75" thickBot="1">
      <c r="B54" s="104" t="str">
        <f>Master!AN60</f>
        <v>SRI LANKA</v>
      </c>
      <c r="C54" s="96" t="str">
        <f>Master!AO60</f>
        <v>CE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/>
      <c r="N54" s="154"/>
      <c r="O54" s="154"/>
      <c r="P54" s="154">
        <f t="shared" si="0"/>
        <v>0</v>
      </c>
      <c r="Q54" s="104" t="str">
        <f>Master!AN60</f>
        <v>SRI LANKA</v>
      </c>
      <c r="R54" s="157"/>
      <c r="S54" s="157"/>
      <c r="T54" s="157"/>
    </row>
    <row r="55" spans="2:20" ht="15.75" thickBot="1">
      <c r="B55" s="104" t="str">
        <f>Master!AN61</f>
        <v>SUDAN</v>
      </c>
      <c r="C55" s="96" t="str">
        <f>Master!AO61</f>
        <v>SU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/>
      <c r="N55" s="154"/>
      <c r="O55" s="154"/>
      <c r="P55" s="154">
        <f t="shared" si="0"/>
        <v>0</v>
      </c>
      <c r="Q55" s="104" t="str">
        <f>Master!AN61</f>
        <v>SUDAN</v>
      </c>
      <c r="R55" s="157"/>
      <c r="S55" s="157"/>
      <c r="T55" s="157"/>
    </row>
    <row r="56" spans="2:20" ht="15.75" thickBot="1">
      <c r="B56" s="104" t="str">
        <f>Master!AN62</f>
        <v>SYRIA</v>
      </c>
      <c r="C56" s="96" t="str">
        <f>Master!AO62</f>
        <v>SY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/>
      <c r="N56" s="154"/>
      <c r="O56" s="154"/>
      <c r="P56" s="154">
        <f t="shared" si="0"/>
        <v>0</v>
      </c>
      <c r="Q56" s="104" t="str">
        <f>Master!AN62</f>
        <v>SYRIA</v>
      </c>
      <c r="R56" s="157"/>
      <c r="S56" s="157"/>
      <c r="T56" s="157"/>
    </row>
    <row r="57" spans="2:20" ht="15.75" thickBot="1">
      <c r="B57" s="104" t="str">
        <f>Master!AN63</f>
        <v>TURKMENISTAN</v>
      </c>
      <c r="C57" s="96" t="str">
        <f>Master!AO63</f>
        <v>TI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/>
      <c r="N57" s="154"/>
      <c r="O57" s="154"/>
      <c r="P57" s="154">
        <f t="shared" si="0"/>
        <v>0</v>
      </c>
      <c r="Q57" s="104" t="str">
        <f>Master!AN63</f>
        <v>TURKMENISTAN</v>
      </c>
      <c r="R57" s="157"/>
      <c r="S57" s="157"/>
      <c r="T57" s="157"/>
    </row>
    <row r="58" spans="2:20" ht="15.75" thickBot="1">
      <c r="B58" s="104" t="str">
        <f>Master!AN64</f>
        <v>TANZANIA</v>
      </c>
      <c r="C58" s="96" t="str">
        <f>Master!AO64</f>
        <v>TZ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/>
      <c r="N58" s="154"/>
      <c r="O58" s="154"/>
      <c r="P58" s="154">
        <f t="shared" si="0"/>
        <v>0</v>
      </c>
      <c r="Q58" s="104" t="str">
        <f>Master!AN64</f>
        <v>TANZANIA</v>
      </c>
      <c r="R58" s="157"/>
      <c r="S58" s="157"/>
      <c r="T58" s="157"/>
    </row>
    <row r="59" spans="2:20" ht="15.75" thickBot="1">
      <c r="B59" s="104" t="str">
        <f>Master!AN65</f>
        <v>THAILAND</v>
      </c>
      <c r="C59" s="96" t="str">
        <f>Master!AO65</f>
        <v>TH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/>
      <c r="N59" s="154"/>
      <c r="O59" s="154"/>
      <c r="P59" s="154">
        <f t="shared" si="0"/>
        <v>0</v>
      </c>
      <c r="Q59" s="104" t="str">
        <f>Master!AN65</f>
        <v>THAILAND</v>
      </c>
      <c r="R59" s="157"/>
      <c r="S59" s="157"/>
      <c r="T59" s="157"/>
    </row>
    <row r="60" spans="2:20" ht="15.75" thickBot="1">
      <c r="B60" s="104" t="str">
        <f>Master!AN66</f>
        <v>UGANDA</v>
      </c>
      <c r="C60" s="96" t="str">
        <f>Master!AO66</f>
        <v>UG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/>
      <c r="N60" s="154"/>
      <c r="O60" s="154"/>
      <c r="P60" s="154">
        <f t="shared" si="0"/>
        <v>0</v>
      </c>
      <c r="Q60" s="104" t="str">
        <f>Master!AN66</f>
        <v>UGANDA</v>
      </c>
      <c r="R60" s="157"/>
      <c r="S60" s="157"/>
      <c r="T60" s="157"/>
    </row>
    <row r="61" spans="2:20" ht="15.75" thickBot="1">
      <c r="B61" s="104" t="str">
        <f>Master!AN67</f>
        <v>UKRAINE</v>
      </c>
      <c r="C61" s="96" t="str">
        <f>Master!AO67</f>
        <v>UP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/>
      <c r="N61" s="154"/>
      <c r="O61" s="154"/>
      <c r="P61" s="154">
        <f t="shared" si="0"/>
        <v>0</v>
      </c>
      <c r="Q61" s="104" t="str">
        <f>Master!AN67</f>
        <v>UKRAINE</v>
      </c>
      <c r="R61" s="157"/>
      <c r="S61" s="157"/>
      <c r="T61" s="157"/>
    </row>
    <row r="62" spans="2:20" ht="15.75" thickBot="1">
      <c r="B62" s="104" t="str">
        <f>Master!AN68</f>
        <v>UZBEKISTAN</v>
      </c>
      <c r="C62" s="96" t="str">
        <f>Master!AO68</f>
        <v>UZ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/>
      <c r="N62" s="154"/>
      <c r="O62" s="154"/>
      <c r="P62" s="154">
        <f t="shared" si="0"/>
        <v>0</v>
      </c>
      <c r="Q62" s="104" t="str">
        <f>Master!AN68</f>
        <v>UZBEKISTAN</v>
      </c>
      <c r="R62" s="157"/>
      <c r="S62" s="157"/>
      <c r="T62" s="157"/>
    </row>
    <row r="63" spans="2:20" ht="15.75" thickBot="1">
      <c r="B63" s="104" t="str">
        <f>Master!AN69</f>
        <v>VIETNAM</v>
      </c>
      <c r="C63" s="96" t="str">
        <f>Master!AO69</f>
        <v>VM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/>
      <c r="N63" s="154"/>
      <c r="O63" s="154"/>
      <c r="P63" s="154">
        <f t="shared" si="0"/>
        <v>0</v>
      </c>
      <c r="Q63" s="104" t="str">
        <f>Master!AN69</f>
        <v>VIETNAM</v>
      </c>
      <c r="R63" s="157"/>
      <c r="S63" s="157"/>
      <c r="T63" s="157"/>
    </row>
    <row r="64" spans="2:20" ht="15.75" thickBot="1">
      <c r="B64" s="104" t="str">
        <f>Master!AN70</f>
        <v>ZAMBIA</v>
      </c>
      <c r="C64" s="104" t="str">
        <f>Master!AO70</f>
        <v>ZA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/>
      <c r="N64" s="154"/>
      <c r="O64" s="154"/>
      <c r="P64" s="154">
        <f t="shared" si="0"/>
        <v>0</v>
      </c>
      <c r="Q64" s="104" t="str">
        <f>Master!AN70</f>
        <v>ZAMBIA</v>
      </c>
      <c r="R64" s="157"/>
      <c r="S64" s="157"/>
      <c r="T64" s="157"/>
    </row>
    <row r="65" spans="2:20" ht="15.75" thickBot="1">
      <c r="B65" s="104"/>
      <c r="C65" s="10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>
        <f t="shared" si="0"/>
        <v>0</v>
      </c>
      <c r="Q65" s="104"/>
      <c r="R65" s="157"/>
      <c r="S65" s="157"/>
      <c r="T65" s="157"/>
    </row>
    <row r="66" spans="2:20" ht="15.75" thickBot="1">
      <c r="B66" s="104"/>
      <c r="C66" s="10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>
        <f t="shared" si="0"/>
        <v>0</v>
      </c>
      <c r="Q66" s="104"/>
      <c r="R66" s="157"/>
      <c r="S66" s="157"/>
      <c r="T66" s="157"/>
    </row>
    <row r="67" spans="2:20" ht="15.75" thickBot="1">
      <c r="B67" s="104"/>
      <c r="C67" s="10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>
        <f t="shared" si="0"/>
        <v>0</v>
      </c>
      <c r="Q67" s="104"/>
      <c r="R67" s="157"/>
      <c r="S67" s="157"/>
      <c r="T67" s="157"/>
    </row>
    <row r="68" spans="2:20" ht="15.75" thickBot="1">
      <c r="B68" s="104"/>
      <c r="C68" s="10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>
        <f t="shared" si="0"/>
        <v>0</v>
      </c>
      <c r="Q68" s="104"/>
      <c r="R68" s="157"/>
      <c r="S68" s="157"/>
      <c r="T68" s="157"/>
    </row>
    <row r="69" spans="2:20" ht="15.75" thickBot="1">
      <c r="B69" s="191" t="s">
        <v>53</v>
      </c>
      <c r="C69" s="192"/>
      <c r="D69" s="149">
        <f>SUM(D5:D64)</f>
        <v>0</v>
      </c>
      <c r="E69" s="149">
        <f t="shared" ref="E69:O69" si="1">SUM(E5:E64)</f>
        <v>0</v>
      </c>
      <c r="F69" s="149">
        <f t="shared" si="1"/>
        <v>0</v>
      </c>
      <c r="G69" s="149">
        <f t="shared" si="1"/>
        <v>0</v>
      </c>
      <c r="H69" s="149">
        <f t="shared" si="1"/>
        <v>0</v>
      </c>
      <c r="I69" s="149">
        <f t="shared" si="1"/>
        <v>0</v>
      </c>
      <c r="J69" s="149">
        <f t="shared" si="1"/>
        <v>0</v>
      </c>
      <c r="K69" s="149">
        <f t="shared" si="1"/>
        <v>0</v>
      </c>
      <c r="L69" s="149">
        <f t="shared" si="1"/>
        <v>0</v>
      </c>
      <c r="M69" s="149">
        <f t="shared" si="1"/>
        <v>0</v>
      </c>
      <c r="N69" s="149">
        <f t="shared" si="1"/>
        <v>0</v>
      </c>
      <c r="O69" s="149">
        <f t="shared" si="1"/>
        <v>0</v>
      </c>
      <c r="P69" s="149">
        <f t="shared" ref="P69" si="2">SUM(P5:P64)</f>
        <v>0</v>
      </c>
      <c r="Q69" s="144" t="s">
        <v>53</v>
      </c>
      <c r="R69" s="157"/>
      <c r="S69" s="157"/>
      <c r="T69" s="157"/>
    </row>
    <row r="70" spans="2:20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2:20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2:20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2:20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2:20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2:20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2:20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2:20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2:20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2:20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2:20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2:20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2:20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2:20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R77"/>
  <sheetViews>
    <sheetView showGridLines="0" topLeftCell="A57" workbookViewId="0">
      <selection activeCell="M24" sqref="M24"/>
    </sheetView>
  </sheetViews>
  <sheetFormatPr defaultRowHeight="1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>
      <c r="A2" s="37"/>
      <c r="B2" s="307" t="s">
        <v>54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  <c r="R2" s="37"/>
    </row>
    <row r="3" spans="1:18" ht="13.5" customHeight="1" thickBot="1">
      <c r="A3" s="37"/>
      <c r="B3" s="310"/>
      <c r="C3" s="311"/>
      <c r="D3" s="98" t="s">
        <v>19</v>
      </c>
      <c r="E3" s="98" t="s">
        <v>20</v>
      </c>
      <c r="F3" s="98" t="s">
        <v>21</v>
      </c>
      <c r="G3" s="98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 t="s">
        <v>27</v>
      </c>
      <c r="M3" s="98" t="s">
        <v>28</v>
      </c>
      <c r="N3" s="98" t="s">
        <v>29</v>
      </c>
      <c r="O3" s="98" t="s">
        <v>30</v>
      </c>
      <c r="P3" s="326" t="s">
        <v>40</v>
      </c>
      <c r="Q3" s="316"/>
      <c r="R3" s="37"/>
    </row>
    <row r="4" spans="1:18" ht="13.5" customHeight="1" thickBot="1">
      <c r="A4" s="37"/>
      <c r="B4" s="312"/>
      <c r="C4" s="313"/>
      <c r="D4" s="40">
        <v>10</v>
      </c>
      <c r="E4" s="40">
        <v>11</v>
      </c>
      <c r="F4" s="40">
        <v>12</v>
      </c>
      <c r="G4" s="40">
        <v>1</v>
      </c>
      <c r="H4" s="40">
        <v>2</v>
      </c>
      <c r="I4" s="40">
        <v>3</v>
      </c>
      <c r="J4" s="40">
        <v>4</v>
      </c>
      <c r="K4" s="40">
        <v>5</v>
      </c>
      <c r="L4" s="40">
        <v>6</v>
      </c>
      <c r="M4" s="40">
        <v>7</v>
      </c>
      <c r="N4" s="40">
        <v>8</v>
      </c>
      <c r="O4" s="40">
        <v>9</v>
      </c>
      <c r="P4" s="327"/>
      <c r="Q4" s="317"/>
      <c r="R4" s="37"/>
    </row>
    <row r="5" spans="1:18" ht="15.75" thickBot="1">
      <c r="A5" s="37"/>
      <c r="B5" s="99" t="str">
        <f>Master!AN7</f>
        <v>AFGHANISTAN</v>
      </c>
      <c r="C5" s="98" t="str">
        <f>Master!AO7</f>
        <v>AF</v>
      </c>
      <c r="D5" s="39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/>
      <c r="N5" s="154"/>
      <c r="O5" s="154"/>
      <c r="P5" s="149">
        <f t="shared" ref="P5:P68" si="0">SUM(D5:O5)</f>
        <v>0</v>
      </c>
      <c r="Q5" s="99" t="str">
        <f>Master!AN7</f>
        <v>AFGHANISTAN</v>
      </c>
      <c r="R5" s="37"/>
    </row>
    <row r="6" spans="1:18" ht="15.75" thickBot="1">
      <c r="A6" s="37"/>
      <c r="B6" s="99" t="str">
        <f>Master!AN8</f>
        <v>ARMENIA</v>
      </c>
      <c r="C6" s="98" t="str">
        <f>Master!AO8</f>
        <v>AM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/>
      <c r="N6" s="154"/>
      <c r="O6" s="154"/>
      <c r="P6" s="149">
        <f t="shared" si="0"/>
        <v>0</v>
      </c>
      <c r="Q6" s="99" t="str">
        <f>Master!AN8</f>
        <v>ARMENIA</v>
      </c>
      <c r="R6" s="37"/>
    </row>
    <row r="7" spans="1:18" ht="15.75" thickBot="1">
      <c r="A7" s="37"/>
      <c r="B7" s="99" t="str">
        <f>Master!AN9</f>
        <v>BANGLADESH</v>
      </c>
      <c r="C7" s="98" t="str">
        <f>Master!AO9</f>
        <v>BG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/>
      <c r="N7" s="154"/>
      <c r="O7" s="154"/>
      <c r="P7" s="149">
        <f t="shared" si="0"/>
        <v>0</v>
      </c>
      <c r="Q7" s="99" t="str">
        <f>Master!AN9</f>
        <v>BANGLADESH</v>
      </c>
    </row>
    <row r="8" spans="1:18" ht="15.75" thickBot="1">
      <c r="A8" s="37"/>
      <c r="B8" s="99" t="str">
        <f>Master!AN10</f>
        <v>BELARUS</v>
      </c>
      <c r="C8" s="98" t="str">
        <f>Master!AO10</f>
        <v>BO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/>
      <c r="N8" s="154"/>
      <c r="O8" s="154"/>
      <c r="P8" s="149">
        <f t="shared" si="0"/>
        <v>0</v>
      </c>
      <c r="Q8" s="99" t="str">
        <f>Master!AN10</f>
        <v>BELARUS</v>
      </c>
      <c r="R8" s="37"/>
    </row>
    <row r="9" spans="1:18" ht="15.75" thickBot="1">
      <c r="A9" s="37"/>
      <c r="B9" s="99" t="str">
        <f>Master!AN11</f>
        <v>BURMA</v>
      </c>
      <c r="C9" s="98" t="str">
        <f>Master!AO11</f>
        <v>BM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/>
      <c r="N9" s="154"/>
      <c r="O9" s="154"/>
      <c r="P9" s="149">
        <f t="shared" si="0"/>
        <v>0</v>
      </c>
      <c r="Q9" s="99" t="str">
        <f>Master!AN11</f>
        <v>BURMA</v>
      </c>
      <c r="R9" s="37"/>
    </row>
    <row r="10" spans="1:18" ht="15.75" thickBot="1">
      <c r="A10" s="37"/>
      <c r="B10" s="99" t="str">
        <f>Master!AN12</f>
        <v>BHUTAN</v>
      </c>
      <c r="C10" s="98" t="str">
        <f>Master!AO12</f>
        <v>BT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/>
      <c r="N10" s="154"/>
      <c r="O10" s="154"/>
      <c r="P10" s="149">
        <f t="shared" si="0"/>
        <v>0</v>
      </c>
      <c r="Q10" s="99" t="str">
        <f>Master!AN12</f>
        <v>BHUTAN</v>
      </c>
      <c r="R10" s="37"/>
    </row>
    <row r="11" spans="1:18" ht="15.75" thickBot="1">
      <c r="A11" s="37"/>
      <c r="B11" s="99" t="str">
        <f>Master!AN13</f>
        <v>BULGARIA</v>
      </c>
      <c r="C11" s="98" t="str">
        <f>Master!AO13</f>
        <v>BU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/>
      <c r="N11" s="154"/>
      <c r="O11" s="154"/>
      <c r="P11" s="149">
        <f t="shared" si="0"/>
        <v>0</v>
      </c>
      <c r="Q11" s="99" t="str">
        <f>Master!AN13</f>
        <v>BULGARIA</v>
      </c>
    </row>
    <row r="12" spans="1:18" ht="15.75" thickBot="1">
      <c r="A12" s="37"/>
      <c r="B12" s="99" t="str">
        <f>Master!AN14</f>
        <v>BURUNDI</v>
      </c>
      <c r="C12" s="98" t="str">
        <f>Master!AO14</f>
        <v>BY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/>
      <c r="N12" s="154"/>
      <c r="O12" s="154"/>
      <c r="P12" s="149">
        <f t="shared" si="0"/>
        <v>0</v>
      </c>
      <c r="Q12" s="99" t="str">
        <f>Master!AN14</f>
        <v>BURUNDI</v>
      </c>
      <c r="R12" s="37"/>
    </row>
    <row r="13" spans="1:18" ht="15.75" thickBot="1">
      <c r="A13" s="37"/>
      <c r="B13" s="99" t="str">
        <f>Master!AN15</f>
        <v>CAMEROON</v>
      </c>
      <c r="C13" s="98" t="str">
        <f>Master!AO15</f>
        <v>CM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/>
      <c r="N13" s="154"/>
      <c r="O13" s="154"/>
      <c r="P13" s="149">
        <f t="shared" si="0"/>
        <v>0</v>
      </c>
      <c r="Q13" s="99" t="str">
        <f>Master!AN15</f>
        <v>CAMEROON</v>
      </c>
      <c r="R13" s="37"/>
    </row>
    <row r="14" spans="1:18" ht="15.75" thickBot="1">
      <c r="A14" s="37"/>
      <c r="B14" s="99" t="str">
        <f>Master!AN16</f>
        <v>Central African Republic</v>
      </c>
      <c r="C14" s="98" t="str">
        <f>Master!AO16</f>
        <v>CT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/>
      <c r="N14" s="154"/>
      <c r="O14" s="154"/>
      <c r="P14" s="149">
        <f t="shared" si="0"/>
        <v>0</v>
      </c>
      <c r="Q14" s="99" t="str">
        <f>Master!AN16</f>
        <v>Central African Republic</v>
      </c>
      <c r="R14" s="37"/>
    </row>
    <row r="15" spans="1:18" ht="15.75" thickBot="1">
      <c r="A15" s="37"/>
      <c r="B15" s="99" t="str">
        <f>Master!AN17</f>
        <v>CHINA</v>
      </c>
      <c r="C15" s="98" t="str">
        <f>Master!AO17</f>
        <v>CH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/>
      <c r="N15" s="154"/>
      <c r="O15" s="154"/>
      <c r="P15" s="149">
        <f t="shared" si="0"/>
        <v>0</v>
      </c>
      <c r="Q15" s="99" t="str">
        <f>Master!AN17</f>
        <v>CHINA</v>
      </c>
      <c r="R15" s="37"/>
    </row>
    <row r="16" spans="1:18" ht="15.75" thickBot="1">
      <c r="A16" s="37"/>
      <c r="B16" s="99" t="str">
        <f>Master!AN18</f>
        <v>Dem. Rep. Congo</v>
      </c>
      <c r="C16" s="98" t="str">
        <f>Master!AO18</f>
        <v>CG</v>
      </c>
      <c r="D16" s="154">
        <v>0</v>
      </c>
      <c r="E16" s="154">
        <v>3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/>
      <c r="N16" s="154"/>
      <c r="O16" s="154"/>
      <c r="P16" s="149">
        <f t="shared" si="0"/>
        <v>3</v>
      </c>
      <c r="Q16" s="99" t="str">
        <f>Master!AN18</f>
        <v>Dem. Rep. Congo</v>
      </c>
      <c r="R16" s="37"/>
    </row>
    <row r="17" spans="1:18" ht="15.75" thickBot="1">
      <c r="A17" s="37"/>
      <c r="B17" s="99" t="str">
        <f>Master!AN19</f>
        <v>COLOMBIA</v>
      </c>
      <c r="C17" s="98" t="str">
        <f>Master!AO19</f>
        <v>CO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/>
      <c r="N17" s="154"/>
      <c r="O17" s="154"/>
      <c r="P17" s="149">
        <f t="shared" si="0"/>
        <v>0</v>
      </c>
      <c r="Q17" s="99" t="str">
        <f>Master!AN19</f>
        <v>COLOMBIA</v>
      </c>
      <c r="R17" s="37"/>
    </row>
    <row r="18" spans="1:18" ht="15.75" thickBot="1">
      <c r="A18" s="37"/>
      <c r="B18" s="99" t="str">
        <f>Master!AN20</f>
        <v>CONGO</v>
      </c>
      <c r="C18" s="98" t="str">
        <f>Master!AO20</f>
        <v>CF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  <c r="N18" s="154"/>
      <c r="O18" s="154"/>
      <c r="P18" s="149">
        <f t="shared" si="0"/>
        <v>0</v>
      </c>
      <c r="Q18" s="99" t="str">
        <f>Master!AN20</f>
        <v>CONGO</v>
      </c>
      <c r="R18" s="37"/>
    </row>
    <row r="19" spans="1:18" ht="15.75" thickBot="1">
      <c r="A19" s="37"/>
      <c r="B19" s="99" t="str">
        <f>Master!AN21</f>
        <v>CUBA</v>
      </c>
      <c r="C19" s="98" t="str">
        <f>Master!AO21</f>
        <v>CU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/>
      <c r="N19" s="154"/>
      <c r="O19" s="154"/>
      <c r="P19" s="149">
        <f t="shared" si="0"/>
        <v>0</v>
      </c>
      <c r="Q19" s="99" t="str">
        <f>Master!AN21</f>
        <v>CUBA</v>
      </c>
      <c r="R19" s="37"/>
    </row>
    <row r="20" spans="1:18" ht="15.75" thickBot="1">
      <c r="A20" s="37"/>
      <c r="B20" s="99" t="str">
        <f>Master!AN22</f>
        <v>CUBAN ENTRANT</v>
      </c>
      <c r="C20" s="98" t="str">
        <f>Master!AO22</f>
        <v>CUE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/>
      <c r="N20" s="154"/>
      <c r="O20" s="154"/>
      <c r="P20" s="149">
        <f t="shared" si="0"/>
        <v>0</v>
      </c>
      <c r="Q20" s="99" t="str">
        <f>Master!AN22</f>
        <v>CUBAN ENTRANT</v>
      </c>
      <c r="R20" s="37"/>
    </row>
    <row r="21" spans="1:18" ht="15.75" thickBot="1">
      <c r="A21" s="37"/>
      <c r="B21" s="99" t="str">
        <f>Master!AN23</f>
        <v>ECUADOR</v>
      </c>
      <c r="C21" s="98" t="str">
        <f>Master!AO23</f>
        <v>EC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/>
      <c r="N21" s="154"/>
      <c r="O21" s="154"/>
      <c r="P21" s="149">
        <f t="shared" si="0"/>
        <v>0</v>
      </c>
      <c r="Q21" s="99" t="str">
        <f>Master!AN23</f>
        <v>ECUADOR</v>
      </c>
      <c r="R21" s="37"/>
    </row>
    <row r="22" spans="1:18" ht="15.75" thickBot="1">
      <c r="A22" s="37"/>
      <c r="B22" s="99" t="str">
        <f>Master!AN24</f>
        <v>EGYPT</v>
      </c>
      <c r="C22" s="98" t="str">
        <f>Master!AO24</f>
        <v>EG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/>
      <c r="N22" s="154"/>
      <c r="O22" s="154"/>
      <c r="P22" s="149">
        <f t="shared" si="0"/>
        <v>0</v>
      </c>
      <c r="Q22" s="99" t="str">
        <f>Master!AN24</f>
        <v>EGYPT</v>
      </c>
      <c r="R22" s="37"/>
    </row>
    <row r="23" spans="1:18" ht="15.75" thickBot="1">
      <c r="A23" s="37"/>
      <c r="B23" s="99" t="str">
        <f>Master!AN26</f>
        <v>ERITREA</v>
      </c>
      <c r="C23" s="98" t="str">
        <f>Master!AO26</f>
        <v>ER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/>
      <c r="N23" s="154"/>
      <c r="O23" s="154"/>
      <c r="P23" s="149">
        <f t="shared" si="0"/>
        <v>0</v>
      </c>
      <c r="Q23" s="99" t="str">
        <f>Master!AN26</f>
        <v>ERITREA</v>
      </c>
      <c r="R23" s="37"/>
    </row>
    <row r="24" spans="1:18" ht="15.75" thickBot="1">
      <c r="A24" s="37"/>
      <c r="B24" s="99" t="str">
        <f>Master!AN27</f>
        <v>ETHIOPIA</v>
      </c>
      <c r="C24" s="98" t="str">
        <f>Master!AO27</f>
        <v>ET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1</v>
      </c>
      <c r="M24" s="154"/>
      <c r="N24" s="154"/>
      <c r="O24" s="154"/>
      <c r="P24" s="149">
        <f t="shared" si="0"/>
        <v>1</v>
      </c>
      <c r="Q24" s="99" t="str">
        <f>Master!AN27</f>
        <v>ETHIOPIA</v>
      </c>
      <c r="R24" s="37"/>
    </row>
    <row r="25" spans="1:18" ht="15.75" thickBot="1">
      <c r="A25" s="37"/>
      <c r="B25" s="99" t="str">
        <f>Master!AN28</f>
        <v>FRANCE</v>
      </c>
      <c r="C25" s="98" t="str">
        <f>Master!AO28</f>
        <v>FR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/>
      <c r="N25" s="154"/>
      <c r="O25" s="154"/>
      <c r="P25" s="149">
        <f t="shared" si="0"/>
        <v>0</v>
      </c>
      <c r="Q25" s="99" t="str">
        <f>Master!AN28</f>
        <v>FRANCE</v>
      </c>
      <c r="R25" s="37"/>
    </row>
    <row r="26" spans="1:18" ht="15.75" thickBot="1">
      <c r="A26" s="37"/>
      <c r="B26" s="99" t="str">
        <f>Master!AN30</f>
        <v>GUINEA</v>
      </c>
      <c r="C26" s="98" t="str">
        <f>Master!AO30</f>
        <v>GV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/>
      <c r="N26" s="154"/>
      <c r="O26" s="154"/>
      <c r="P26" s="149">
        <f t="shared" si="0"/>
        <v>0</v>
      </c>
      <c r="Q26" s="99" t="str">
        <f>Master!AN30</f>
        <v>GUINEA</v>
      </c>
      <c r="R26" s="37"/>
    </row>
    <row r="27" spans="1:18" ht="15.75" thickBot="1">
      <c r="A27" s="37"/>
      <c r="B27" s="99" t="str">
        <f>Master!AN31</f>
        <v>HAITI</v>
      </c>
      <c r="C27" s="98" t="str">
        <f>Master!AO31</f>
        <v>HA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/>
      <c r="N27" s="154"/>
      <c r="O27" s="154"/>
      <c r="P27" s="149">
        <f t="shared" si="0"/>
        <v>0</v>
      </c>
      <c r="Q27" s="99" t="str">
        <f>Master!AN31</f>
        <v>HAITI</v>
      </c>
      <c r="R27" s="37"/>
    </row>
    <row r="28" spans="1:18" ht="15.75" thickBot="1">
      <c r="A28" s="37"/>
      <c r="B28" s="99" t="str">
        <f>Master!AN33</f>
        <v>INDIA</v>
      </c>
      <c r="C28" s="98" t="str">
        <f>Master!AO33</f>
        <v>IN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/>
      <c r="N28" s="154"/>
      <c r="O28" s="154"/>
      <c r="P28" s="149">
        <f t="shared" si="0"/>
        <v>0</v>
      </c>
      <c r="Q28" s="99" t="str">
        <f>Master!AN33</f>
        <v>INDIA</v>
      </c>
      <c r="R28" s="37"/>
    </row>
    <row r="29" spans="1:18" ht="15.75" thickBot="1">
      <c r="A29" s="37"/>
      <c r="B29" s="99" t="str">
        <f>Master!AN34</f>
        <v>INDONESIA</v>
      </c>
      <c r="C29" s="98" t="str">
        <f>Master!AO34</f>
        <v>ID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/>
      <c r="N29" s="154"/>
      <c r="O29" s="154"/>
      <c r="P29" s="149">
        <f t="shared" si="0"/>
        <v>0</v>
      </c>
      <c r="Q29" s="99" t="str">
        <f>Master!AN34</f>
        <v>INDONESIA</v>
      </c>
      <c r="R29" s="37"/>
    </row>
    <row r="30" spans="1:18" ht="15.75" thickBot="1">
      <c r="A30" s="37"/>
      <c r="B30" s="99" t="str">
        <f>Master!AN35</f>
        <v>IRAN</v>
      </c>
      <c r="C30" s="98" t="str">
        <f>Master!AO35</f>
        <v>IR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/>
      <c r="N30" s="154"/>
      <c r="O30" s="154"/>
      <c r="P30" s="149">
        <f t="shared" si="0"/>
        <v>0</v>
      </c>
      <c r="Q30" s="99" t="str">
        <f>Master!AN35</f>
        <v>IRAN</v>
      </c>
      <c r="R30" s="37"/>
    </row>
    <row r="31" spans="1:18" ht="15.75" thickBot="1">
      <c r="A31" s="37"/>
      <c r="B31" s="99" t="str">
        <f>Master!AN36</f>
        <v>IRAQ</v>
      </c>
      <c r="C31" s="98" t="str">
        <f>Master!AO36</f>
        <v>IZ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/>
      <c r="N31" s="154"/>
      <c r="O31" s="154"/>
      <c r="P31" s="149">
        <f t="shared" si="0"/>
        <v>0</v>
      </c>
      <c r="Q31" s="99" t="str">
        <f>Master!AN36</f>
        <v>IRAQ</v>
      </c>
      <c r="R31" s="37"/>
    </row>
    <row r="32" spans="1:18" ht="15.75" thickBot="1">
      <c r="A32" s="37"/>
      <c r="B32" s="99" t="str">
        <f>Master!AN37</f>
        <v>IVORY COAST</v>
      </c>
      <c r="C32" s="98" t="str">
        <f>Master!AO37</f>
        <v>IV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/>
      <c r="N32" s="154"/>
      <c r="O32" s="154"/>
      <c r="P32" s="149">
        <f t="shared" si="0"/>
        <v>0</v>
      </c>
      <c r="Q32" s="99" t="str">
        <f>Master!AN37</f>
        <v>IVORY COAST</v>
      </c>
      <c r="R32" s="37"/>
    </row>
    <row r="33" spans="1:18" ht="15.75" thickBot="1">
      <c r="A33" s="37"/>
      <c r="B33" s="99" t="str">
        <f>Master!AN38</f>
        <v>JORDAN</v>
      </c>
      <c r="C33" s="98" t="str">
        <f>Master!AO38</f>
        <v>JO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/>
      <c r="N33" s="154"/>
      <c r="O33" s="154"/>
      <c r="P33" s="149">
        <f t="shared" si="0"/>
        <v>0</v>
      </c>
      <c r="Q33" s="99" t="str">
        <f>Master!AN38</f>
        <v>JORDAN</v>
      </c>
      <c r="R33" s="37"/>
    </row>
    <row r="34" spans="1:18" ht="15.75" thickBot="1">
      <c r="A34" s="37"/>
      <c r="B34" s="99" t="str">
        <f>Master!AN39</f>
        <v>KAZAKHSTAN</v>
      </c>
      <c r="C34" s="98" t="str">
        <f>Master!AO39</f>
        <v>KZ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/>
      <c r="N34" s="154"/>
      <c r="O34" s="154"/>
      <c r="P34" s="149">
        <f t="shared" si="0"/>
        <v>0</v>
      </c>
      <c r="Q34" s="99" t="str">
        <f>Master!AN39</f>
        <v>KAZAKHSTAN</v>
      </c>
      <c r="R34" s="37"/>
    </row>
    <row r="35" spans="1:18" ht="15.75" thickBot="1">
      <c r="A35" s="37"/>
      <c r="B35" s="99" t="str">
        <f>Master!AN40</f>
        <v>KENYA</v>
      </c>
      <c r="C35" s="98" t="str">
        <f>Master!AO40</f>
        <v>KE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/>
      <c r="N35" s="154"/>
      <c r="O35" s="154"/>
      <c r="P35" s="149">
        <f t="shared" si="0"/>
        <v>0</v>
      </c>
      <c r="Q35" s="99" t="str">
        <f>Master!AN40</f>
        <v>KENYA</v>
      </c>
      <c r="R35" s="37"/>
    </row>
    <row r="36" spans="1:18" ht="15.75" thickBot="1">
      <c r="A36" s="37"/>
      <c r="B36" s="99" t="str">
        <f>Master!AN41</f>
        <v>KYRGYZSTAN</v>
      </c>
      <c r="C36" s="98" t="str">
        <f>Master!AO41</f>
        <v>KG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/>
      <c r="N36" s="154"/>
      <c r="O36" s="154"/>
      <c r="P36" s="149">
        <f t="shared" si="0"/>
        <v>0</v>
      </c>
      <c r="Q36" s="99" t="str">
        <f>Master!AN41</f>
        <v>KYRGYZSTAN</v>
      </c>
      <c r="R36" s="37"/>
    </row>
    <row r="37" spans="1:18" ht="15.75" thickBot="1">
      <c r="A37" s="37"/>
      <c r="B37" s="99" t="str">
        <f>Master!AN42</f>
        <v>LEBANON</v>
      </c>
      <c r="C37" s="98" t="str">
        <f>Master!AO42</f>
        <v>LE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/>
      <c r="N37" s="154"/>
      <c r="O37" s="154"/>
      <c r="P37" s="149">
        <f t="shared" si="0"/>
        <v>0</v>
      </c>
      <c r="Q37" s="99" t="str">
        <f>Master!AN42</f>
        <v>LEBANON</v>
      </c>
      <c r="R37" s="37"/>
    </row>
    <row r="38" spans="1:18" ht="15.75" thickBot="1">
      <c r="A38" s="37"/>
      <c r="B38" s="99" t="str">
        <f>Master!AN43</f>
        <v>LIBERIA</v>
      </c>
      <c r="C38" s="98" t="str">
        <f>Master!AO43</f>
        <v>LI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1</v>
      </c>
      <c r="L38" s="154">
        <v>0</v>
      </c>
      <c r="M38" s="154"/>
      <c r="N38" s="154"/>
      <c r="O38" s="154"/>
      <c r="P38" s="149">
        <f t="shared" si="0"/>
        <v>1</v>
      </c>
      <c r="Q38" s="99" t="str">
        <f>Master!AN43</f>
        <v>LIBERIA</v>
      </c>
      <c r="R38" s="37"/>
    </row>
    <row r="39" spans="1:18" ht="15.75" thickBot="1">
      <c r="A39" s="37"/>
      <c r="B39" s="99" t="str">
        <f>Master!AN44</f>
        <v>LIBYA</v>
      </c>
      <c r="C39" s="98" t="str">
        <f>Master!AO44</f>
        <v>LY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/>
      <c r="N39" s="154"/>
      <c r="O39" s="154"/>
      <c r="P39" s="149">
        <f t="shared" si="0"/>
        <v>0</v>
      </c>
      <c r="Q39" s="99" t="str">
        <f>Master!AN44</f>
        <v>LIBYA</v>
      </c>
      <c r="R39" s="37"/>
    </row>
    <row r="40" spans="1:18" ht="15.75" thickBot="1">
      <c r="A40" s="37"/>
      <c r="B40" s="99" t="str">
        <f>Master!AN45</f>
        <v>MOLDOVA</v>
      </c>
      <c r="C40" s="98" t="str">
        <f>Master!AO45</f>
        <v>MD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/>
      <c r="N40" s="154"/>
      <c r="O40" s="154"/>
      <c r="P40" s="149">
        <f t="shared" si="0"/>
        <v>0</v>
      </c>
      <c r="Q40" s="99" t="str">
        <f>Master!AN45</f>
        <v>MOLDOVA</v>
      </c>
      <c r="R40" s="37"/>
    </row>
    <row r="41" spans="1:18" ht="15.75" thickBot="1">
      <c r="A41" s="37"/>
      <c r="B41" s="99" t="str">
        <f>Master!AN46</f>
        <v>MALI</v>
      </c>
      <c r="C41" s="98" t="str">
        <f>Master!AO46</f>
        <v>ML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/>
      <c r="N41" s="154"/>
      <c r="O41" s="154"/>
      <c r="P41" s="149">
        <f t="shared" si="0"/>
        <v>0</v>
      </c>
      <c r="Q41" s="99" t="str">
        <f>Master!AN46</f>
        <v>MALI</v>
      </c>
      <c r="R41" s="37"/>
    </row>
    <row r="42" spans="1:18" ht="15.75" thickBot="1">
      <c r="A42" s="37"/>
      <c r="B42" s="99" t="str">
        <f>Master!AN47</f>
        <v>MALAYSIA</v>
      </c>
      <c r="C42" s="98" t="str">
        <f>Master!AO47</f>
        <v>MY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/>
      <c r="N42" s="154"/>
      <c r="O42" s="154"/>
      <c r="P42" s="149">
        <f t="shared" si="0"/>
        <v>0</v>
      </c>
      <c r="Q42" s="99" t="str">
        <f>Master!AN47</f>
        <v>MALAYSIA</v>
      </c>
      <c r="R42" s="37"/>
    </row>
    <row r="43" spans="1:18" ht="15.75" thickBot="1">
      <c r="A43" s="37"/>
      <c r="B43" s="99" t="str">
        <f>Master!AN48</f>
        <v>NAMIBIA</v>
      </c>
      <c r="C43" s="98" t="str">
        <f>Master!AO48</f>
        <v>WA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/>
      <c r="N43" s="154"/>
      <c r="O43" s="154"/>
      <c r="P43" s="149">
        <f t="shared" si="0"/>
        <v>0</v>
      </c>
      <c r="Q43" s="99" t="str">
        <f>Master!AN48</f>
        <v>NAMIBIA</v>
      </c>
      <c r="R43" s="37"/>
    </row>
    <row r="44" spans="1:18" ht="15.75" thickBot="1">
      <c r="A44" s="37"/>
      <c r="B44" s="99" t="str">
        <f>Master!AN49</f>
        <v>NEPAL</v>
      </c>
      <c r="C44" s="98" t="str">
        <f>Master!AO49</f>
        <v>NP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/>
      <c r="N44" s="154"/>
      <c r="O44" s="154"/>
      <c r="P44" s="149">
        <f t="shared" si="0"/>
        <v>0</v>
      </c>
      <c r="Q44" s="99" t="str">
        <f>Master!AN49</f>
        <v>NEPAL</v>
      </c>
      <c r="R44" s="37"/>
    </row>
    <row r="45" spans="1:18" ht="15.75" thickBot="1">
      <c r="A45" s="37"/>
      <c r="B45" s="99" t="str">
        <f>Master!AN50</f>
        <v>NIGERIA</v>
      </c>
      <c r="C45" s="98" t="str">
        <f>Master!AO50</f>
        <v>NI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/>
      <c r="N45" s="154"/>
      <c r="O45" s="154"/>
      <c r="P45" s="149">
        <f t="shared" si="0"/>
        <v>0</v>
      </c>
      <c r="Q45" s="99" t="str">
        <f>Master!AN50</f>
        <v>NIGERIA</v>
      </c>
      <c r="R45" s="37"/>
    </row>
    <row r="46" spans="1:18" ht="15.75" thickBot="1">
      <c r="A46" s="37"/>
      <c r="B46" s="99" t="str">
        <f>Master!AN51</f>
        <v>PAKISTAN</v>
      </c>
      <c r="C46" s="98" t="str">
        <f>Master!AO51</f>
        <v>PK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/>
      <c r="N46" s="154"/>
      <c r="O46" s="154"/>
      <c r="P46" s="149">
        <f t="shared" si="0"/>
        <v>0</v>
      </c>
      <c r="Q46" s="99" t="str">
        <f>Master!AN51</f>
        <v>PAKISTAN</v>
      </c>
      <c r="R46" s="37"/>
    </row>
    <row r="47" spans="1:18" ht="15.75" thickBot="1">
      <c r="A47" s="37"/>
      <c r="B47" s="99" t="str">
        <f>Master!AN52</f>
        <v>PITCAIRN ISLANDS</v>
      </c>
      <c r="C47" s="98" t="str">
        <f>Master!AO52</f>
        <v>PN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/>
      <c r="N47" s="154"/>
      <c r="O47" s="154"/>
      <c r="P47" s="149">
        <f t="shared" si="0"/>
        <v>0</v>
      </c>
      <c r="Q47" s="99" t="str">
        <f>Master!AN52</f>
        <v>PITCAIRN ISLANDS</v>
      </c>
      <c r="R47" s="37"/>
    </row>
    <row r="48" spans="1:18" ht="15.75" thickBot="1">
      <c r="A48" s="37"/>
      <c r="B48" s="99" t="str">
        <f>Master!AN53</f>
        <v>RWANDA</v>
      </c>
      <c r="C48" s="98" t="str">
        <f>Master!AO53</f>
        <v>RW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/>
      <c r="N48" s="154"/>
      <c r="O48" s="154"/>
      <c r="P48" s="149">
        <f t="shared" si="0"/>
        <v>0</v>
      </c>
      <c r="Q48" s="99" t="str">
        <f>Master!AN53</f>
        <v>RWANDA</v>
      </c>
      <c r="R48" s="37"/>
    </row>
    <row r="49" spans="1:18" ht="15.75" thickBot="1">
      <c r="A49" s="37"/>
      <c r="B49" s="99" t="str">
        <f>Master!AN54</f>
        <v>RUSSIA</v>
      </c>
      <c r="C49" s="98" t="str">
        <f>Master!AO54</f>
        <v>RS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/>
      <c r="N49" s="154"/>
      <c r="O49" s="154"/>
      <c r="P49" s="149">
        <f t="shared" si="0"/>
        <v>0</v>
      </c>
      <c r="Q49" s="99" t="str">
        <f>Master!AN54</f>
        <v>RUSSIA</v>
      </c>
      <c r="R49" s="37"/>
    </row>
    <row r="50" spans="1:18" ht="15.75" thickBot="1">
      <c r="A50" s="37"/>
      <c r="B50" s="99" t="str">
        <f>Master!AN56</f>
        <v>SIERRA LEON</v>
      </c>
      <c r="C50" s="98" t="str">
        <f>Master!AO56</f>
        <v>SL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/>
      <c r="N50" s="154"/>
      <c r="O50" s="154"/>
      <c r="P50" s="149">
        <f t="shared" si="0"/>
        <v>0</v>
      </c>
      <c r="Q50" s="99" t="str">
        <f>Master!AN56</f>
        <v>SIERRA LEON</v>
      </c>
      <c r="R50" s="37"/>
    </row>
    <row r="51" spans="1:18" ht="15.75" thickBot="1">
      <c r="A51" s="37"/>
      <c r="B51" s="99" t="str">
        <f>Master!AN57</f>
        <v>SOMALIA</v>
      </c>
      <c r="C51" s="98" t="str">
        <f>Master!AO57</f>
        <v>SO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1</v>
      </c>
      <c r="L51" s="154">
        <v>0</v>
      </c>
      <c r="M51" s="154"/>
      <c r="N51" s="154"/>
      <c r="O51" s="154"/>
      <c r="P51" s="149">
        <f t="shared" si="0"/>
        <v>1</v>
      </c>
      <c r="Q51" s="99" t="str">
        <f>Master!AN57</f>
        <v>SOMALIA</v>
      </c>
      <c r="R51" s="37"/>
    </row>
    <row r="52" spans="1:18" ht="15.75" thickBot="1">
      <c r="A52" s="37"/>
      <c r="B52" s="99" t="str">
        <f>Master!AN58</f>
        <v>SPAIN</v>
      </c>
      <c r="C52" s="98" t="str">
        <f>Master!AO58</f>
        <v>ES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/>
      <c r="N52" s="154"/>
      <c r="O52" s="154"/>
      <c r="P52" s="149">
        <f t="shared" si="0"/>
        <v>0</v>
      </c>
      <c r="Q52" s="99" t="str">
        <f>Master!AN58</f>
        <v>SPAIN</v>
      </c>
      <c r="R52" s="37"/>
    </row>
    <row r="53" spans="1:18" ht="15.75" thickBot="1">
      <c r="A53" s="37"/>
      <c r="B53" s="99" t="str">
        <f>Master!AN59</f>
        <v>SOUTH SUDAN</v>
      </c>
      <c r="C53" s="98" t="str">
        <f>Master!AO59</f>
        <v>SS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/>
      <c r="N53" s="154"/>
      <c r="O53" s="154"/>
      <c r="P53" s="149">
        <f t="shared" si="0"/>
        <v>0</v>
      </c>
      <c r="Q53" s="99" t="str">
        <f>Master!AN59</f>
        <v>SOUTH SUDAN</v>
      </c>
      <c r="R53" s="37"/>
    </row>
    <row r="54" spans="1:18" ht="15.75" thickBot="1">
      <c r="A54" s="37"/>
      <c r="B54" s="99" t="str">
        <f>Master!AN60</f>
        <v>SRI LANKA</v>
      </c>
      <c r="C54" s="98" t="str">
        <f>Master!AO60</f>
        <v>CE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/>
      <c r="N54" s="154"/>
      <c r="O54" s="154"/>
      <c r="P54" s="149">
        <f t="shared" si="0"/>
        <v>0</v>
      </c>
      <c r="Q54" s="99" t="str">
        <f>Master!AN60</f>
        <v>SRI LANKA</v>
      </c>
      <c r="R54" s="37"/>
    </row>
    <row r="55" spans="1:18" ht="15.75" thickBot="1">
      <c r="A55" s="37"/>
      <c r="B55" s="99" t="str">
        <f>Master!AN61</f>
        <v>SUDAN</v>
      </c>
      <c r="C55" s="98" t="str">
        <f>Master!AO61</f>
        <v>SU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/>
      <c r="N55" s="154"/>
      <c r="O55" s="154"/>
      <c r="P55" s="149">
        <f t="shared" si="0"/>
        <v>0</v>
      </c>
      <c r="Q55" s="99" t="str">
        <f>Master!AN61</f>
        <v>SUDAN</v>
      </c>
      <c r="R55" s="37"/>
    </row>
    <row r="56" spans="1:18" ht="15.75" thickBot="1">
      <c r="A56" s="37"/>
      <c r="B56" s="99" t="str">
        <f>Master!AN62</f>
        <v>SYRIA</v>
      </c>
      <c r="C56" s="98" t="str">
        <f>Master!AO62</f>
        <v>SY</v>
      </c>
      <c r="D56" s="154">
        <v>0</v>
      </c>
      <c r="E56" s="154">
        <v>6</v>
      </c>
      <c r="F56" s="154">
        <v>0</v>
      </c>
      <c r="G56" s="154">
        <v>0</v>
      </c>
      <c r="H56" s="154">
        <v>9</v>
      </c>
      <c r="I56" s="154">
        <v>0</v>
      </c>
      <c r="J56" s="154">
        <v>0</v>
      </c>
      <c r="K56" s="154">
        <v>1</v>
      </c>
      <c r="L56" s="154">
        <v>0</v>
      </c>
      <c r="M56" s="154"/>
      <c r="N56" s="154"/>
      <c r="O56" s="154"/>
      <c r="P56" s="149">
        <f t="shared" si="0"/>
        <v>16</v>
      </c>
      <c r="Q56" s="99" t="str">
        <f>Master!AN62</f>
        <v>SYRIA</v>
      </c>
      <c r="R56" s="37"/>
    </row>
    <row r="57" spans="1:18" ht="15.75" thickBot="1">
      <c r="A57" s="37"/>
      <c r="B57" s="99" t="str">
        <f>Master!AN63</f>
        <v>TURKMENISTAN</v>
      </c>
      <c r="C57" s="98" t="str">
        <f>Master!AO63</f>
        <v>TI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/>
      <c r="N57" s="154"/>
      <c r="O57" s="154"/>
      <c r="P57" s="149">
        <f t="shared" si="0"/>
        <v>0</v>
      </c>
      <c r="Q57" s="99" t="str">
        <f>Master!AN63</f>
        <v>TURKMENISTAN</v>
      </c>
      <c r="R57" s="37"/>
    </row>
    <row r="58" spans="1:18" ht="15.75" thickBot="1">
      <c r="A58" s="37"/>
      <c r="B58" s="99" t="str">
        <f>Master!AN64</f>
        <v>TANZANIA</v>
      </c>
      <c r="C58" s="98" t="str">
        <f>Master!AO64</f>
        <v>TZ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/>
      <c r="N58" s="154"/>
      <c r="O58" s="154"/>
      <c r="P58" s="149">
        <f t="shared" si="0"/>
        <v>0</v>
      </c>
      <c r="Q58" s="99" t="str">
        <f>Master!AN64</f>
        <v>TANZANIA</v>
      </c>
      <c r="R58" s="37"/>
    </row>
    <row r="59" spans="1:18" ht="15.75" thickBot="1">
      <c r="A59" s="37"/>
      <c r="B59" s="99" t="str">
        <f>Master!AN65</f>
        <v>THAILAND</v>
      </c>
      <c r="C59" s="98" t="str">
        <f>Master!AO65</f>
        <v>TH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/>
      <c r="N59" s="154"/>
      <c r="O59" s="154"/>
      <c r="P59" s="149">
        <f t="shared" si="0"/>
        <v>0</v>
      </c>
      <c r="Q59" s="99" t="str">
        <f>Master!AN65</f>
        <v>THAILAND</v>
      </c>
      <c r="R59" s="37"/>
    </row>
    <row r="60" spans="1:18" ht="15.75" thickBot="1">
      <c r="B60" s="99" t="str">
        <f>Master!AN66</f>
        <v>UGANDA</v>
      </c>
      <c r="C60" s="98" t="str">
        <f>Master!AO66</f>
        <v>UG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/>
      <c r="N60" s="154"/>
      <c r="O60" s="154"/>
      <c r="P60" s="149">
        <f t="shared" si="0"/>
        <v>0</v>
      </c>
      <c r="Q60" s="99" t="str">
        <f>Master!AN66</f>
        <v>UGANDA</v>
      </c>
      <c r="R60" s="37"/>
    </row>
    <row r="61" spans="1:18" ht="15.75" thickBot="1">
      <c r="B61" s="99" t="str">
        <f>Master!AN67</f>
        <v>UKRAINE</v>
      </c>
      <c r="C61" s="98" t="str">
        <f>Master!AO67</f>
        <v>UP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1</v>
      </c>
      <c r="L61" s="154">
        <v>0</v>
      </c>
      <c r="M61" s="154"/>
      <c r="N61" s="154"/>
      <c r="O61" s="154"/>
      <c r="P61" s="149">
        <f t="shared" si="0"/>
        <v>1</v>
      </c>
      <c r="Q61" s="99" t="str">
        <f>Master!AN67</f>
        <v>UKRAINE</v>
      </c>
      <c r="R61" s="37"/>
    </row>
    <row r="62" spans="1:18" ht="15.75" thickBot="1">
      <c r="B62" s="99" t="str">
        <f>Master!AN68</f>
        <v>UZBEKISTAN</v>
      </c>
      <c r="C62" s="98" t="str">
        <f>Master!AO68</f>
        <v>UZ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/>
      <c r="N62" s="154"/>
      <c r="O62" s="154"/>
      <c r="P62" s="149">
        <f t="shared" si="0"/>
        <v>0</v>
      </c>
      <c r="Q62" s="99" t="str">
        <f>Master!AN68</f>
        <v>UZBEKISTAN</v>
      </c>
      <c r="R62" s="157"/>
    </row>
    <row r="63" spans="1:18" s="157" customFormat="1" ht="15.75" thickBot="1">
      <c r="B63" s="99" t="str">
        <f>Master!AN69</f>
        <v>VIETNAM</v>
      </c>
      <c r="C63" s="98" t="str">
        <f>Master!AO69</f>
        <v>VM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/>
      <c r="N63" s="154"/>
      <c r="O63" s="154"/>
      <c r="P63" s="149">
        <f t="shared" si="0"/>
        <v>0</v>
      </c>
      <c r="Q63" s="99" t="str">
        <f>Master!AN69</f>
        <v>VIETNAM</v>
      </c>
    </row>
    <row r="64" spans="1:18" ht="15.75" thickBot="1">
      <c r="B64" s="99" t="str">
        <f>Master!AN70</f>
        <v>ZAMBIA</v>
      </c>
      <c r="C64" s="98" t="str">
        <f>Master!AO70</f>
        <v>ZA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/>
      <c r="N64" s="154"/>
      <c r="O64" s="154"/>
      <c r="P64" s="149">
        <f t="shared" si="0"/>
        <v>0</v>
      </c>
      <c r="Q64" s="99" t="str">
        <f>Master!AN70</f>
        <v>ZAMBIA</v>
      </c>
      <c r="R64" s="157"/>
    </row>
    <row r="65" spans="2:18" ht="15.75" thickBot="1">
      <c r="B65" s="99"/>
      <c r="C65" s="99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49">
        <f t="shared" si="0"/>
        <v>0</v>
      </c>
      <c r="Q65" s="99"/>
      <c r="R65" s="157"/>
    </row>
    <row r="66" spans="2:18" ht="15.75" thickBot="1">
      <c r="B66" s="99"/>
      <c r="C66" s="99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49">
        <f t="shared" si="0"/>
        <v>0</v>
      </c>
      <c r="Q66" s="99"/>
      <c r="R66" s="157"/>
    </row>
    <row r="67" spans="2:18" ht="15.75" thickBot="1">
      <c r="B67" s="99"/>
      <c r="C67" s="99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49">
        <f t="shared" si="0"/>
        <v>0</v>
      </c>
      <c r="Q67" s="99"/>
      <c r="R67" s="157"/>
    </row>
    <row r="68" spans="2:18" ht="15.75" thickBot="1">
      <c r="B68" s="99"/>
      <c r="C68" s="99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49">
        <f t="shared" si="0"/>
        <v>0</v>
      </c>
      <c r="Q68" s="99"/>
      <c r="R68" s="157"/>
    </row>
    <row r="69" spans="2:18" ht="15.75" thickBot="1">
      <c r="B69" s="191" t="s">
        <v>53</v>
      </c>
      <c r="C69" s="192"/>
      <c r="D69" s="149">
        <f>SUM(D5:D64)</f>
        <v>0</v>
      </c>
      <c r="E69" s="149">
        <f t="shared" ref="E69:O69" si="1">SUM(E5:E64)</f>
        <v>9</v>
      </c>
      <c r="F69" s="149">
        <f t="shared" si="1"/>
        <v>0</v>
      </c>
      <c r="G69" s="149">
        <f t="shared" si="1"/>
        <v>0</v>
      </c>
      <c r="H69" s="149">
        <f t="shared" si="1"/>
        <v>9</v>
      </c>
      <c r="I69" s="149">
        <f t="shared" si="1"/>
        <v>0</v>
      </c>
      <c r="J69" s="149">
        <f t="shared" si="1"/>
        <v>0</v>
      </c>
      <c r="K69" s="149">
        <f t="shared" si="1"/>
        <v>4</v>
      </c>
      <c r="L69" s="149">
        <f t="shared" si="1"/>
        <v>1</v>
      </c>
      <c r="M69" s="149">
        <f t="shared" si="1"/>
        <v>0</v>
      </c>
      <c r="N69" s="149">
        <f t="shared" si="1"/>
        <v>0</v>
      </c>
      <c r="O69" s="149">
        <f t="shared" si="1"/>
        <v>0</v>
      </c>
      <c r="P69" s="149">
        <f>SUM(D69:O69)</f>
        <v>23</v>
      </c>
      <c r="Q69" s="144" t="s">
        <v>53</v>
      </c>
      <c r="R69" s="157"/>
    </row>
    <row r="70" spans="2:18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2:18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2:18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18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2:18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8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2:18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2:18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EI600"/>
  <sheetViews>
    <sheetView showGridLines="0" zoomScale="90" zoomScaleNormal="90" workbookViewId="0">
      <pane ySplit="2" topLeftCell="A3" activePane="bottomLeft" state="frozenSplit"/>
      <selection activeCell="G5" sqref="G5"/>
      <selection pane="bottomLeft" activeCell="G5" sqref="G5"/>
    </sheetView>
  </sheetViews>
  <sheetFormatPr defaultRowHeight="12.75"/>
  <cols>
    <col min="1" max="1" width="4.42578125" style="182" bestFit="1" customWidth="1"/>
    <col min="2" max="2" width="9.42578125" style="80" customWidth="1"/>
    <col min="3" max="3" width="12.42578125" style="80" bestFit="1" customWidth="1"/>
    <col min="4" max="4" width="10.7109375" style="80" bestFit="1" customWidth="1"/>
    <col min="5" max="5" width="12" style="80" bestFit="1" customWidth="1"/>
    <col min="6" max="6" width="8.42578125" style="197" customWidth="1"/>
    <col min="7" max="7" width="10.7109375" style="197" bestFit="1" customWidth="1"/>
    <col min="8" max="8" width="6.85546875" style="197" bestFit="1" customWidth="1"/>
    <col min="9" max="9" width="10.7109375" style="197" bestFit="1" customWidth="1"/>
    <col min="10" max="10" width="6.85546875" style="198" bestFit="1" customWidth="1"/>
    <col min="11" max="11" width="10.7109375" style="203" bestFit="1" customWidth="1"/>
    <col min="12" max="12" width="14" style="197" bestFit="1" customWidth="1"/>
    <col min="13" max="13" width="6.85546875" style="197" bestFit="1" customWidth="1"/>
    <col min="14" max="14" width="10.7109375" style="197" customWidth="1"/>
    <col min="15" max="15" width="4.42578125" style="208" bestFit="1" customWidth="1"/>
    <col min="16" max="16" width="7" style="209" bestFit="1" customWidth="1"/>
    <col min="17" max="17" width="22.7109375" style="214" customWidth="1"/>
    <col min="18" max="18" width="6.85546875" style="217" bestFit="1" customWidth="1"/>
    <col min="19" max="19" width="11.140625" style="217" bestFit="1" customWidth="1"/>
    <col min="20" max="20" width="13.28515625" style="214" customWidth="1"/>
    <col min="21" max="22" width="13.28515625" style="216" customWidth="1"/>
    <col min="23" max="28" width="11" style="224" customWidth="1"/>
    <col min="29" max="30" width="8.5703125" style="110" bestFit="1" customWidth="1"/>
    <col min="31" max="31" width="12.85546875" style="110" bestFit="1" customWidth="1"/>
    <col min="32" max="32" width="12.85546875" style="41" customWidth="1"/>
    <col min="33" max="34" width="9.140625" style="110"/>
    <col min="35" max="35" width="9.140625" style="41"/>
    <col min="36" max="36" width="9.140625" style="110"/>
    <col min="37" max="37" width="27.85546875" style="110" bestFit="1" customWidth="1"/>
    <col min="38" max="38" width="12.7109375" style="41" customWidth="1"/>
    <col min="39" max="39" width="9.140625" style="110"/>
    <col min="40" max="40" width="17" style="110" bestFit="1" customWidth="1"/>
    <col min="41" max="41" width="9.140625" style="74"/>
    <col min="42" max="43" width="9.140625" style="110"/>
    <col min="44" max="44" width="9.140625" style="155"/>
    <col min="45" max="45" width="10.5703125" style="110" bestFit="1" customWidth="1"/>
    <col min="46" max="47" width="10" style="110" bestFit="1" customWidth="1"/>
    <col min="48" max="49" width="9.85546875" style="110" bestFit="1" customWidth="1"/>
    <col min="50" max="51" width="11.7109375" style="110" bestFit="1" customWidth="1"/>
    <col min="52" max="57" width="11.7109375" style="155" customWidth="1"/>
    <col min="58" max="59" width="11.140625" style="110" bestFit="1" customWidth="1"/>
    <col min="60" max="61" width="9.140625" style="110"/>
    <col min="62" max="62" width="18.7109375" style="110" bestFit="1" customWidth="1"/>
    <col min="63" max="71" width="9.140625" style="197"/>
    <col min="72" max="153" width="9.140625" style="110"/>
    <col min="154" max="154" width="0.140625" style="110" customWidth="1"/>
    <col min="155" max="155" width="17.140625" style="110" customWidth="1"/>
    <col min="156" max="156" width="8.5703125" style="110" customWidth="1"/>
    <col min="157" max="165" width="0" style="110" hidden="1" customWidth="1"/>
    <col min="166" max="166" width="5.140625" style="110" customWidth="1"/>
    <col min="167" max="167" width="0" style="110" hidden="1" customWidth="1"/>
    <col min="168" max="168" width="4.140625" style="110" customWidth="1"/>
    <col min="169" max="169" width="1.7109375" style="110" customWidth="1"/>
    <col min="170" max="170" width="5.28515625" style="110" customWidth="1"/>
    <col min="171" max="171" width="12.85546875" style="110" bestFit="1" customWidth="1"/>
    <col min="172" max="172" width="12.85546875" style="110" customWidth="1"/>
    <col min="173" max="176" width="9.140625" style="110"/>
    <col min="177" max="177" width="27.85546875" style="110" bestFit="1" customWidth="1"/>
    <col min="178" max="179" width="12.7109375" style="110" customWidth="1"/>
    <col min="180" max="180" width="9.140625" style="110"/>
    <col min="181" max="181" width="17" style="110" bestFit="1" customWidth="1"/>
    <col min="182" max="183" width="9.140625" style="110"/>
    <col min="184" max="184" width="14" style="110" bestFit="1" customWidth="1"/>
    <col min="185" max="185" width="12" style="110" bestFit="1" customWidth="1"/>
    <col min="186" max="186" width="12.5703125" style="110" bestFit="1" customWidth="1"/>
    <col min="187" max="187" width="14" style="110" bestFit="1" customWidth="1"/>
    <col min="188" max="188" width="19" style="110" bestFit="1" customWidth="1"/>
    <col min="189" max="189" width="15.7109375" style="110" bestFit="1" customWidth="1"/>
    <col min="190" max="190" width="22.28515625" style="110" bestFit="1" customWidth="1"/>
    <col min="191" max="191" width="10.5703125" style="110" bestFit="1" customWidth="1"/>
    <col min="192" max="192" width="14" style="110" bestFit="1" customWidth="1"/>
    <col min="193" max="193" width="14.85546875" style="110" bestFit="1" customWidth="1"/>
    <col min="194" max="194" width="11.28515625" style="110" bestFit="1" customWidth="1"/>
    <col min="195" max="195" width="14.7109375" style="110" bestFit="1" customWidth="1"/>
    <col min="196" max="196" width="11.5703125" style="110" bestFit="1" customWidth="1"/>
    <col min="197" max="197" width="18" style="110" bestFit="1" customWidth="1"/>
    <col min="198" max="198" width="7.42578125" style="110" bestFit="1" customWidth="1"/>
    <col min="199" max="199" width="14" style="110" bestFit="1" customWidth="1"/>
    <col min="200" max="204" width="14" style="110" customWidth="1"/>
    <col min="205" max="205" width="13.7109375" style="110" bestFit="1" customWidth="1"/>
    <col min="206" max="206" width="12.140625" style="110" bestFit="1" customWidth="1"/>
    <col min="207" max="207" width="10.5703125" style="110" bestFit="1" customWidth="1"/>
    <col min="208" max="209" width="18" style="110" bestFit="1" customWidth="1"/>
    <col min="210" max="210" width="8.7109375" style="110" bestFit="1" customWidth="1"/>
    <col min="211" max="211" width="14.5703125" style="110" bestFit="1" customWidth="1"/>
    <col min="212" max="212" width="15.140625" style="110" bestFit="1" customWidth="1"/>
    <col min="213" max="213" width="14.42578125" style="110" bestFit="1" customWidth="1"/>
    <col min="214" max="214" width="18.140625" style="110" bestFit="1" customWidth="1"/>
    <col min="215" max="215" width="11.28515625" style="110" bestFit="1" customWidth="1"/>
    <col min="216" max="216" width="18.85546875" style="110" bestFit="1" customWidth="1"/>
    <col min="217" max="217" width="15.5703125" style="110" bestFit="1" customWidth="1"/>
    <col min="218" max="218" width="20.42578125" style="110" bestFit="1" customWidth="1"/>
    <col min="219" max="219" width="11.42578125" style="110" bestFit="1" customWidth="1"/>
    <col min="220" max="220" width="19.42578125" style="110" bestFit="1" customWidth="1"/>
    <col min="221" max="221" width="16.28515625" style="110" bestFit="1" customWidth="1"/>
    <col min="222" max="222" width="11.42578125" style="110" bestFit="1" customWidth="1"/>
    <col min="223" max="223" width="7.5703125" style="110" bestFit="1" customWidth="1"/>
    <col min="224" max="224" width="18" style="110" bestFit="1" customWidth="1"/>
    <col min="225" max="225" width="14.5703125" style="110" bestFit="1" customWidth="1"/>
    <col min="226" max="226" width="14.42578125" style="110" bestFit="1" customWidth="1"/>
    <col min="227" max="227" width="12.85546875" style="110" bestFit="1" customWidth="1"/>
    <col min="228" max="228" width="8.140625" style="110" bestFit="1" customWidth="1"/>
    <col min="229" max="229" width="7.7109375" style="110" bestFit="1" customWidth="1"/>
    <col min="230" max="230" width="18.85546875" style="110" bestFit="1" customWidth="1"/>
    <col min="231" max="231" width="13.7109375" style="110" bestFit="1" customWidth="1"/>
    <col min="232" max="232" width="7.5703125" style="110" bestFit="1" customWidth="1"/>
    <col min="233" max="233" width="10.85546875" style="110" bestFit="1" customWidth="1"/>
    <col min="234" max="234" width="12.85546875" style="110" bestFit="1" customWidth="1"/>
    <col min="235" max="239" width="14" style="110" customWidth="1"/>
    <col min="240" max="240" width="15.42578125" style="110" bestFit="1" customWidth="1"/>
    <col min="241" max="241" width="13.140625" style="110" bestFit="1" customWidth="1"/>
    <col min="242" max="242" width="18.140625" style="110" bestFit="1" customWidth="1"/>
    <col min="243" max="244" width="15.42578125" style="110" bestFit="1" customWidth="1"/>
    <col min="245" max="245" width="9.7109375" style="110" bestFit="1" customWidth="1"/>
    <col min="246" max="246" width="15.85546875" style="110" bestFit="1" customWidth="1"/>
    <col min="247" max="251" width="14" style="110" customWidth="1"/>
    <col min="252" max="252" width="18.42578125" style="110" bestFit="1" customWidth="1"/>
    <col min="253" max="253" width="15.140625" style="110" bestFit="1" customWidth="1"/>
    <col min="254" max="254" width="15" style="110" bestFit="1" customWidth="1"/>
    <col min="255" max="255" width="18.140625" style="110" bestFit="1" customWidth="1"/>
    <col min="256" max="256" width="8.7109375" style="110" bestFit="1" customWidth="1"/>
    <col min="257" max="257" width="18.42578125" style="110" bestFit="1" customWidth="1"/>
    <col min="258" max="258" width="14.85546875" style="110" bestFit="1" customWidth="1"/>
    <col min="259" max="259" width="14.140625" style="110" bestFit="1" customWidth="1"/>
    <col min="260" max="260" width="13.42578125" style="110" bestFit="1" customWidth="1"/>
    <col min="261" max="261" width="8.7109375" style="110" bestFit="1" customWidth="1"/>
    <col min="262" max="262" width="15.42578125" style="110" bestFit="1" customWidth="1"/>
    <col min="263" max="263" width="12.85546875" style="110" bestFit="1" customWidth="1"/>
    <col min="264" max="264" width="15.42578125" style="110" bestFit="1" customWidth="1"/>
    <col min="265" max="265" width="19.85546875" style="110" bestFit="1" customWidth="1"/>
    <col min="266" max="266" width="10.5703125" style="110" bestFit="1" customWidth="1"/>
    <col min="267" max="267" width="19.85546875" style="110" bestFit="1" customWidth="1"/>
    <col min="268" max="268" width="15.28515625" style="110" bestFit="1" customWidth="1"/>
    <col min="269" max="269" width="15.85546875" style="110" bestFit="1" customWidth="1"/>
    <col min="270" max="270" width="17.42578125" style="110" bestFit="1" customWidth="1"/>
    <col min="271" max="271" width="14" style="110" bestFit="1" customWidth="1"/>
    <col min="272" max="278" width="14" style="110" customWidth="1"/>
    <col min="279" max="279" width="17.42578125" style="110" bestFit="1" customWidth="1"/>
    <col min="280" max="280" width="14" style="110" customWidth="1"/>
    <col min="281" max="281" width="9.5703125" style="110" bestFit="1" customWidth="1"/>
    <col min="282" max="282" width="15.5703125" style="110" bestFit="1" customWidth="1"/>
    <col min="283" max="283" width="16.5703125" style="110" bestFit="1" customWidth="1"/>
    <col min="284" max="284" width="14" style="110" customWidth="1"/>
    <col min="285" max="285" width="9.5703125" style="110" bestFit="1" customWidth="1"/>
    <col min="286" max="286" width="15.5703125" style="110" bestFit="1" customWidth="1"/>
    <col min="287" max="287" width="16.5703125" style="110" bestFit="1" customWidth="1"/>
    <col min="288" max="288" width="14.140625" style="110" bestFit="1" customWidth="1"/>
    <col min="289" max="293" width="14" style="110" customWidth="1"/>
    <col min="294" max="409" width="9.140625" style="110"/>
    <col min="410" max="410" width="0.140625" style="110" customWidth="1"/>
    <col min="411" max="411" width="17.140625" style="110" customWidth="1"/>
    <col min="412" max="412" width="8.5703125" style="110" customWidth="1"/>
    <col min="413" max="421" width="0" style="110" hidden="1" customWidth="1"/>
    <col min="422" max="422" width="5.140625" style="110" customWidth="1"/>
    <col min="423" max="423" width="0" style="110" hidden="1" customWidth="1"/>
    <col min="424" max="424" width="4.140625" style="110" customWidth="1"/>
    <col min="425" max="425" width="1.7109375" style="110" customWidth="1"/>
    <col min="426" max="426" width="5.28515625" style="110" customWidth="1"/>
    <col min="427" max="427" width="12.85546875" style="110" bestFit="1" customWidth="1"/>
    <col min="428" max="428" width="12.85546875" style="110" customWidth="1"/>
    <col min="429" max="432" width="9.140625" style="110"/>
    <col min="433" max="433" width="27.85546875" style="110" bestFit="1" customWidth="1"/>
    <col min="434" max="435" width="12.7109375" style="110" customWidth="1"/>
    <col min="436" max="436" width="9.140625" style="110"/>
    <col min="437" max="437" width="17" style="110" bestFit="1" customWidth="1"/>
    <col min="438" max="439" width="9.140625" style="110"/>
    <col min="440" max="440" width="14" style="110" bestFit="1" customWidth="1"/>
    <col min="441" max="441" width="12" style="110" bestFit="1" customWidth="1"/>
    <col min="442" max="442" width="12.5703125" style="110" bestFit="1" customWidth="1"/>
    <col min="443" max="443" width="14" style="110" bestFit="1" customWidth="1"/>
    <col min="444" max="444" width="19" style="110" bestFit="1" customWidth="1"/>
    <col min="445" max="445" width="15.7109375" style="110" bestFit="1" customWidth="1"/>
    <col min="446" max="446" width="22.28515625" style="110" bestFit="1" customWidth="1"/>
    <col min="447" max="447" width="10.5703125" style="110" bestFit="1" customWidth="1"/>
    <col min="448" max="448" width="14" style="110" bestFit="1" customWidth="1"/>
    <col min="449" max="449" width="14.85546875" style="110" bestFit="1" customWidth="1"/>
    <col min="450" max="450" width="11.28515625" style="110" bestFit="1" customWidth="1"/>
    <col min="451" max="451" width="14.7109375" style="110" bestFit="1" customWidth="1"/>
    <col min="452" max="452" width="11.5703125" style="110" bestFit="1" customWidth="1"/>
    <col min="453" max="453" width="18" style="110" bestFit="1" customWidth="1"/>
    <col min="454" max="454" width="7.42578125" style="110" bestFit="1" customWidth="1"/>
    <col min="455" max="455" width="14" style="110" bestFit="1" customWidth="1"/>
    <col min="456" max="460" width="14" style="110" customWidth="1"/>
    <col min="461" max="461" width="13.7109375" style="110" bestFit="1" customWidth="1"/>
    <col min="462" max="462" width="12.140625" style="110" bestFit="1" customWidth="1"/>
    <col min="463" max="463" width="10.5703125" style="110" bestFit="1" customWidth="1"/>
    <col min="464" max="465" width="18" style="110" bestFit="1" customWidth="1"/>
    <col min="466" max="466" width="8.7109375" style="110" bestFit="1" customWidth="1"/>
    <col min="467" max="467" width="14.5703125" style="110" bestFit="1" customWidth="1"/>
    <col min="468" max="468" width="15.140625" style="110" bestFit="1" customWidth="1"/>
    <col min="469" max="469" width="14.42578125" style="110" bestFit="1" customWidth="1"/>
    <col min="470" max="470" width="18.140625" style="110" bestFit="1" customWidth="1"/>
    <col min="471" max="471" width="11.28515625" style="110" bestFit="1" customWidth="1"/>
    <col min="472" max="472" width="18.85546875" style="110" bestFit="1" customWidth="1"/>
    <col min="473" max="473" width="15.5703125" style="110" bestFit="1" customWidth="1"/>
    <col min="474" max="474" width="20.42578125" style="110" bestFit="1" customWidth="1"/>
    <col min="475" max="475" width="11.42578125" style="110" bestFit="1" customWidth="1"/>
    <col min="476" max="476" width="19.42578125" style="110" bestFit="1" customWidth="1"/>
    <col min="477" max="477" width="16.28515625" style="110" bestFit="1" customWidth="1"/>
    <col min="478" max="478" width="11.42578125" style="110" bestFit="1" customWidth="1"/>
    <col min="479" max="479" width="7.5703125" style="110" bestFit="1" customWidth="1"/>
    <col min="480" max="480" width="18" style="110" bestFit="1" customWidth="1"/>
    <col min="481" max="481" width="14.5703125" style="110" bestFit="1" customWidth="1"/>
    <col min="482" max="482" width="14.42578125" style="110" bestFit="1" customWidth="1"/>
    <col min="483" max="483" width="12.85546875" style="110" bestFit="1" customWidth="1"/>
    <col min="484" max="484" width="8.140625" style="110" bestFit="1" customWidth="1"/>
    <col min="485" max="485" width="7.7109375" style="110" bestFit="1" customWidth="1"/>
    <col min="486" max="486" width="18.85546875" style="110" bestFit="1" customWidth="1"/>
    <col min="487" max="487" width="13.7109375" style="110" bestFit="1" customWidth="1"/>
    <col min="488" max="488" width="7.5703125" style="110" bestFit="1" customWidth="1"/>
    <col min="489" max="489" width="10.85546875" style="110" bestFit="1" customWidth="1"/>
    <col min="490" max="490" width="12.85546875" style="110" bestFit="1" customWidth="1"/>
    <col min="491" max="495" width="14" style="110" customWidth="1"/>
    <col min="496" max="496" width="15.42578125" style="110" bestFit="1" customWidth="1"/>
    <col min="497" max="497" width="13.140625" style="110" bestFit="1" customWidth="1"/>
    <col min="498" max="498" width="18.140625" style="110" bestFit="1" customWidth="1"/>
    <col min="499" max="500" width="15.42578125" style="110" bestFit="1" customWidth="1"/>
    <col min="501" max="501" width="9.7109375" style="110" bestFit="1" customWidth="1"/>
    <col min="502" max="502" width="15.85546875" style="110" bestFit="1" customWidth="1"/>
    <col min="503" max="507" width="14" style="110" customWidth="1"/>
    <col min="508" max="508" width="18.42578125" style="110" bestFit="1" customWidth="1"/>
    <col min="509" max="509" width="15.140625" style="110" bestFit="1" customWidth="1"/>
    <col min="510" max="510" width="15" style="110" bestFit="1" customWidth="1"/>
    <col min="511" max="511" width="18.140625" style="110" bestFit="1" customWidth="1"/>
    <col min="512" max="512" width="8.7109375" style="110" bestFit="1" customWidth="1"/>
    <col min="513" max="513" width="18.42578125" style="110" bestFit="1" customWidth="1"/>
    <col min="514" max="514" width="14.85546875" style="110" bestFit="1" customWidth="1"/>
    <col min="515" max="515" width="14.140625" style="110" bestFit="1" customWidth="1"/>
    <col min="516" max="516" width="13.42578125" style="110" bestFit="1" customWidth="1"/>
    <col min="517" max="517" width="8.7109375" style="110" bestFit="1" customWidth="1"/>
    <col min="518" max="518" width="15.42578125" style="110" bestFit="1" customWidth="1"/>
    <col min="519" max="519" width="12.85546875" style="110" bestFit="1" customWidth="1"/>
    <col min="520" max="520" width="15.42578125" style="110" bestFit="1" customWidth="1"/>
    <col min="521" max="521" width="19.85546875" style="110" bestFit="1" customWidth="1"/>
    <col min="522" max="522" width="10.5703125" style="110" bestFit="1" customWidth="1"/>
    <col min="523" max="523" width="19.85546875" style="110" bestFit="1" customWidth="1"/>
    <col min="524" max="524" width="15.28515625" style="110" bestFit="1" customWidth="1"/>
    <col min="525" max="525" width="15.85546875" style="110" bestFit="1" customWidth="1"/>
    <col min="526" max="526" width="17.42578125" style="110" bestFit="1" customWidth="1"/>
    <col min="527" max="527" width="14" style="110" bestFit="1" customWidth="1"/>
    <col min="528" max="534" width="14" style="110" customWidth="1"/>
    <col min="535" max="535" width="17.42578125" style="110" bestFit="1" customWidth="1"/>
    <col min="536" max="536" width="14" style="110" customWidth="1"/>
    <col min="537" max="537" width="9.5703125" style="110" bestFit="1" customWidth="1"/>
    <col min="538" max="538" width="15.5703125" style="110" bestFit="1" customWidth="1"/>
    <col min="539" max="539" width="16.5703125" style="110" bestFit="1" customWidth="1"/>
    <col min="540" max="540" width="14" style="110" customWidth="1"/>
    <col min="541" max="541" width="9.5703125" style="110" bestFit="1" customWidth="1"/>
    <col min="542" max="542" width="15.5703125" style="110" bestFit="1" customWidth="1"/>
    <col min="543" max="543" width="16.5703125" style="110" bestFit="1" customWidth="1"/>
    <col min="544" max="544" width="14.140625" style="110" bestFit="1" customWidth="1"/>
    <col min="545" max="549" width="14" style="110" customWidth="1"/>
    <col min="550" max="665" width="9.140625" style="110"/>
    <col min="666" max="666" width="0.140625" style="110" customWidth="1"/>
    <col min="667" max="667" width="17.140625" style="110" customWidth="1"/>
    <col min="668" max="668" width="8.5703125" style="110" customWidth="1"/>
    <col min="669" max="677" width="0" style="110" hidden="1" customWidth="1"/>
    <col min="678" max="678" width="5.140625" style="110" customWidth="1"/>
    <col min="679" max="679" width="0" style="110" hidden="1" customWidth="1"/>
    <col min="680" max="680" width="4.140625" style="110" customWidth="1"/>
    <col min="681" max="681" width="1.7109375" style="110" customWidth="1"/>
    <col min="682" max="682" width="5.28515625" style="110" customWidth="1"/>
    <col min="683" max="683" width="12.85546875" style="110" bestFit="1" customWidth="1"/>
    <col min="684" max="684" width="12.85546875" style="110" customWidth="1"/>
    <col min="685" max="688" width="9.140625" style="110"/>
    <col min="689" max="689" width="27.85546875" style="110" bestFit="1" customWidth="1"/>
    <col min="690" max="691" width="12.7109375" style="110" customWidth="1"/>
    <col min="692" max="692" width="9.140625" style="110"/>
    <col min="693" max="693" width="17" style="110" bestFit="1" customWidth="1"/>
    <col min="694" max="695" width="9.140625" style="110"/>
    <col min="696" max="696" width="14" style="110" bestFit="1" customWidth="1"/>
    <col min="697" max="697" width="12" style="110" bestFit="1" customWidth="1"/>
    <col min="698" max="698" width="12.5703125" style="110" bestFit="1" customWidth="1"/>
    <col min="699" max="699" width="14" style="110" bestFit="1" customWidth="1"/>
    <col min="700" max="700" width="19" style="110" bestFit="1" customWidth="1"/>
    <col min="701" max="701" width="15.7109375" style="110" bestFit="1" customWidth="1"/>
    <col min="702" max="702" width="22.28515625" style="110" bestFit="1" customWidth="1"/>
    <col min="703" max="703" width="10.5703125" style="110" bestFit="1" customWidth="1"/>
    <col min="704" max="704" width="14" style="110" bestFit="1" customWidth="1"/>
    <col min="705" max="705" width="14.85546875" style="110" bestFit="1" customWidth="1"/>
    <col min="706" max="706" width="11.28515625" style="110" bestFit="1" customWidth="1"/>
    <col min="707" max="707" width="14.7109375" style="110" bestFit="1" customWidth="1"/>
    <col min="708" max="708" width="11.5703125" style="110" bestFit="1" customWidth="1"/>
    <col min="709" max="709" width="18" style="110" bestFit="1" customWidth="1"/>
    <col min="710" max="710" width="7.42578125" style="110" bestFit="1" customWidth="1"/>
    <col min="711" max="711" width="14" style="110" bestFit="1" customWidth="1"/>
    <col min="712" max="716" width="14" style="110" customWidth="1"/>
    <col min="717" max="717" width="13.7109375" style="110" bestFit="1" customWidth="1"/>
    <col min="718" max="718" width="12.140625" style="110" bestFit="1" customWidth="1"/>
    <col min="719" max="719" width="10.5703125" style="110" bestFit="1" customWidth="1"/>
    <col min="720" max="721" width="18" style="110" bestFit="1" customWidth="1"/>
    <col min="722" max="722" width="8.7109375" style="110" bestFit="1" customWidth="1"/>
    <col min="723" max="723" width="14.5703125" style="110" bestFit="1" customWidth="1"/>
    <col min="724" max="724" width="15.140625" style="110" bestFit="1" customWidth="1"/>
    <col min="725" max="725" width="14.42578125" style="110" bestFit="1" customWidth="1"/>
    <col min="726" max="726" width="18.140625" style="110" bestFit="1" customWidth="1"/>
    <col min="727" max="727" width="11.28515625" style="110" bestFit="1" customWidth="1"/>
    <col min="728" max="728" width="18.85546875" style="110" bestFit="1" customWidth="1"/>
    <col min="729" max="729" width="15.5703125" style="110" bestFit="1" customWidth="1"/>
    <col min="730" max="730" width="20.42578125" style="110" bestFit="1" customWidth="1"/>
    <col min="731" max="731" width="11.42578125" style="110" bestFit="1" customWidth="1"/>
    <col min="732" max="732" width="19.42578125" style="110" bestFit="1" customWidth="1"/>
    <col min="733" max="733" width="16.28515625" style="110" bestFit="1" customWidth="1"/>
    <col min="734" max="734" width="11.42578125" style="110" bestFit="1" customWidth="1"/>
    <col min="735" max="735" width="7.5703125" style="110" bestFit="1" customWidth="1"/>
    <col min="736" max="736" width="18" style="110" bestFit="1" customWidth="1"/>
    <col min="737" max="737" width="14.5703125" style="110" bestFit="1" customWidth="1"/>
    <col min="738" max="738" width="14.42578125" style="110" bestFit="1" customWidth="1"/>
    <col min="739" max="739" width="12.85546875" style="110" bestFit="1" customWidth="1"/>
    <col min="740" max="740" width="8.140625" style="110" bestFit="1" customWidth="1"/>
    <col min="741" max="741" width="7.7109375" style="110" bestFit="1" customWidth="1"/>
    <col min="742" max="742" width="18.85546875" style="110" bestFit="1" customWidth="1"/>
    <col min="743" max="743" width="13.7109375" style="110" bestFit="1" customWidth="1"/>
    <col min="744" max="744" width="7.5703125" style="110" bestFit="1" customWidth="1"/>
    <col min="745" max="745" width="10.85546875" style="110" bestFit="1" customWidth="1"/>
    <col min="746" max="746" width="12.85546875" style="110" bestFit="1" customWidth="1"/>
    <col min="747" max="751" width="14" style="110" customWidth="1"/>
    <col min="752" max="752" width="15.42578125" style="110" bestFit="1" customWidth="1"/>
    <col min="753" max="753" width="13.140625" style="110" bestFit="1" customWidth="1"/>
    <col min="754" max="754" width="18.140625" style="110" bestFit="1" customWidth="1"/>
    <col min="755" max="756" width="15.42578125" style="110" bestFit="1" customWidth="1"/>
    <col min="757" max="757" width="9.7109375" style="110" bestFit="1" customWidth="1"/>
    <col min="758" max="758" width="15.85546875" style="110" bestFit="1" customWidth="1"/>
    <col min="759" max="763" width="14" style="110" customWidth="1"/>
    <col min="764" max="764" width="18.42578125" style="110" bestFit="1" customWidth="1"/>
    <col min="765" max="765" width="15.140625" style="110" bestFit="1" customWidth="1"/>
    <col min="766" max="766" width="15" style="110" bestFit="1" customWidth="1"/>
    <col min="767" max="767" width="18.140625" style="110" bestFit="1" customWidth="1"/>
    <col min="768" max="768" width="8.7109375" style="110" bestFit="1" customWidth="1"/>
    <col min="769" max="769" width="18.42578125" style="110" bestFit="1" customWidth="1"/>
    <col min="770" max="770" width="14.85546875" style="110" bestFit="1" customWidth="1"/>
    <col min="771" max="771" width="14.140625" style="110" bestFit="1" customWidth="1"/>
    <col min="772" max="772" width="13.42578125" style="110" bestFit="1" customWidth="1"/>
    <col min="773" max="773" width="8.7109375" style="110" bestFit="1" customWidth="1"/>
    <col min="774" max="774" width="15.42578125" style="110" bestFit="1" customWidth="1"/>
    <col min="775" max="775" width="12.85546875" style="110" bestFit="1" customWidth="1"/>
    <col min="776" max="776" width="15.42578125" style="110" bestFit="1" customWidth="1"/>
    <col min="777" max="777" width="19.85546875" style="110" bestFit="1" customWidth="1"/>
    <col min="778" max="778" width="10.5703125" style="110" bestFit="1" customWidth="1"/>
    <col min="779" max="779" width="19.85546875" style="110" bestFit="1" customWidth="1"/>
    <col min="780" max="780" width="15.28515625" style="110" bestFit="1" customWidth="1"/>
    <col min="781" max="781" width="15.85546875" style="110" bestFit="1" customWidth="1"/>
    <col min="782" max="782" width="17.42578125" style="110" bestFit="1" customWidth="1"/>
    <col min="783" max="783" width="14" style="110" bestFit="1" customWidth="1"/>
    <col min="784" max="790" width="14" style="110" customWidth="1"/>
    <col min="791" max="791" width="17.42578125" style="110" bestFit="1" customWidth="1"/>
    <col min="792" max="792" width="14" style="110" customWidth="1"/>
    <col min="793" max="793" width="9.5703125" style="110" bestFit="1" customWidth="1"/>
    <col min="794" max="794" width="15.5703125" style="110" bestFit="1" customWidth="1"/>
    <col min="795" max="795" width="16.5703125" style="110" bestFit="1" customWidth="1"/>
    <col min="796" max="796" width="14" style="110" customWidth="1"/>
    <col min="797" max="797" width="9.5703125" style="110" bestFit="1" customWidth="1"/>
    <col min="798" max="798" width="15.5703125" style="110" bestFit="1" customWidth="1"/>
    <col min="799" max="799" width="16.5703125" style="110" bestFit="1" customWidth="1"/>
    <col min="800" max="800" width="14.140625" style="110" bestFit="1" customWidth="1"/>
    <col min="801" max="805" width="14" style="110" customWidth="1"/>
    <col min="806" max="921" width="9.140625" style="110"/>
    <col min="922" max="922" width="0.140625" style="110" customWidth="1"/>
    <col min="923" max="923" width="17.140625" style="110" customWidth="1"/>
    <col min="924" max="924" width="8.5703125" style="110" customWidth="1"/>
    <col min="925" max="933" width="0" style="110" hidden="1" customWidth="1"/>
    <col min="934" max="934" width="5.140625" style="110" customWidth="1"/>
    <col min="935" max="935" width="0" style="110" hidden="1" customWidth="1"/>
    <col min="936" max="936" width="4.140625" style="110" customWidth="1"/>
    <col min="937" max="937" width="1.7109375" style="110" customWidth="1"/>
    <col min="938" max="938" width="5.28515625" style="110" customWidth="1"/>
    <col min="939" max="939" width="12.85546875" style="110" bestFit="1" customWidth="1"/>
    <col min="940" max="940" width="12.85546875" style="110" customWidth="1"/>
    <col min="941" max="944" width="9.140625" style="110"/>
    <col min="945" max="945" width="27.85546875" style="110" bestFit="1" customWidth="1"/>
    <col min="946" max="947" width="12.7109375" style="110" customWidth="1"/>
    <col min="948" max="948" width="9.140625" style="110"/>
    <col min="949" max="949" width="17" style="110" bestFit="1" customWidth="1"/>
    <col min="950" max="951" width="9.140625" style="110"/>
    <col min="952" max="952" width="14" style="110" bestFit="1" customWidth="1"/>
    <col min="953" max="953" width="12" style="110" bestFit="1" customWidth="1"/>
    <col min="954" max="954" width="12.5703125" style="110" bestFit="1" customWidth="1"/>
    <col min="955" max="955" width="14" style="110" bestFit="1" customWidth="1"/>
    <col min="956" max="956" width="19" style="110" bestFit="1" customWidth="1"/>
    <col min="957" max="957" width="15.7109375" style="110" bestFit="1" customWidth="1"/>
    <col min="958" max="958" width="22.28515625" style="110" bestFit="1" customWidth="1"/>
    <col min="959" max="959" width="10.5703125" style="110" bestFit="1" customWidth="1"/>
    <col min="960" max="960" width="14" style="110" bestFit="1" customWidth="1"/>
    <col min="961" max="961" width="14.85546875" style="110" bestFit="1" customWidth="1"/>
    <col min="962" max="962" width="11.28515625" style="110" bestFit="1" customWidth="1"/>
    <col min="963" max="963" width="14.7109375" style="110" bestFit="1" customWidth="1"/>
    <col min="964" max="964" width="11.5703125" style="110" bestFit="1" customWidth="1"/>
    <col min="965" max="965" width="18" style="110" bestFit="1" customWidth="1"/>
    <col min="966" max="966" width="7.42578125" style="110" bestFit="1" customWidth="1"/>
    <col min="967" max="967" width="14" style="110" bestFit="1" customWidth="1"/>
    <col min="968" max="972" width="14" style="110" customWidth="1"/>
    <col min="973" max="973" width="13.7109375" style="110" bestFit="1" customWidth="1"/>
    <col min="974" max="974" width="12.140625" style="110" bestFit="1" customWidth="1"/>
    <col min="975" max="975" width="10.5703125" style="110" bestFit="1" customWidth="1"/>
    <col min="976" max="977" width="18" style="110" bestFit="1" customWidth="1"/>
    <col min="978" max="978" width="8.7109375" style="110" bestFit="1" customWidth="1"/>
    <col min="979" max="979" width="14.5703125" style="110" bestFit="1" customWidth="1"/>
    <col min="980" max="980" width="15.140625" style="110" bestFit="1" customWidth="1"/>
    <col min="981" max="981" width="14.42578125" style="110" bestFit="1" customWidth="1"/>
    <col min="982" max="982" width="18.140625" style="110" bestFit="1" customWidth="1"/>
    <col min="983" max="983" width="11.28515625" style="110" bestFit="1" customWidth="1"/>
    <col min="984" max="984" width="18.85546875" style="110" bestFit="1" customWidth="1"/>
    <col min="985" max="985" width="15.5703125" style="110" bestFit="1" customWidth="1"/>
    <col min="986" max="986" width="20.42578125" style="110" bestFit="1" customWidth="1"/>
    <col min="987" max="987" width="11.42578125" style="110" bestFit="1" customWidth="1"/>
    <col min="988" max="988" width="19.42578125" style="110" bestFit="1" customWidth="1"/>
    <col min="989" max="989" width="16.28515625" style="110" bestFit="1" customWidth="1"/>
    <col min="990" max="990" width="11.42578125" style="110" bestFit="1" customWidth="1"/>
    <col min="991" max="991" width="7.5703125" style="110" bestFit="1" customWidth="1"/>
    <col min="992" max="992" width="18" style="110" bestFit="1" customWidth="1"/>
    <col min="993" max="993" width="14.5703125" style="110" bestFit="1" customWidth="1"/>
    <col min="994" max="994" width="14.42578125" style="110" bestFit="1" customWidth="1"/>
    <col min="995" max="995" width="12.85546875" style="110" bestFit="1" customWidth="1"/>
    <col min="996" max="996" width="8.140625" style="110" bestFit="1" customWidth="1"/>
    <col min="997" max="997" width="7.7109375" style="110" bestFit="1" customWidth="1"/>
    <col min="998" max="998" width="18.85546875" style="110" bestFit="1" customWidth="1"/>
    <col min="999" max="999" width="13.7109375" style="110" bestFit="1" customWidth="1"/>
    <col min="1000" max="1000" width="7.5703125" style="110" bestFit="1" customWidth="1"/>
    <col min="1001" max="1001" width="10.85546875" style="110" bestFit="1" customWidth="1"/>
    <col min="1002" max="1002" width="12.85546875" style="110" bestFit="1" customWidth="1"/>
    <col min="1003" max="1007" width="14" style="110" customWidth="1"/>
    <col min="1008" max="1008" width="15.42578125" style="110" bestFit="1" customWidth="1"/>
    <col min="1009" max="1009" width="13.140625" style="110" bestFit="1" customWidth="1"/>
    <col min="1010" max="1010" width="18.140625" style="110" bestFit="1" customWidth="1"/>
    <col min="1011" max="1012" width="15.42578125" style="110" bestFit="1" customWidth="1"/>
    <col min="1013" max="1013" width="9.7109375" style="110" bestFit="1" customWidth="1"/>
    <col min="1014" max="1014" width="15.85546875" style="110" bestFit="1" customWidth="1"/>
    <col min="1015" max="1019" width="14" style="110" customWidth="1"/>
    <col min="1020" max="1020" width="18.42578125" style="110" bestFit="1" customWidth="1"/>
    <col min="1021" max="1021" width="15.140625" style="110" bestFit="1" customWidth="1"/>
    <col min="1022" max="1022" width="15" style="110" bestFit="1" customWidth="1"/>
    <col min="1023" max="1023" width="18.140625" style="110" bestFit="1" customWidth="1"/>
    <col min="1024" max="1024" width="8.7109375" style="110" bestFit="1" customWidth="1"/>
    <col min="1025" max="1025" width="18.42578125" style="110" bestFit="1" customWidth="1"/>
    <col min="1026" max="1026" width="14.85546875" style="110" bestFit="1" customWidth="1"/>
    <col min="1027" max="1027" width="14.140625" style="110" bestFit="1" customWidth="1"/>
    <col min="1028" max="1028" width="13.42578125" style="110" bestFit="1" customWidth="1"/>
    <col min="1029" max="1029" width="8.7109375" style="110" bestFit="1" customWidth="1"/>
    <col min="1030" max="1030" width="15.42578125" style="110" bestFit="1" customWidth="1"/>
    <col min="1031" max="1031" width="12.85546875" style="110" bestFit="1" customWidth="1"/>
    <col min="1032" max="1032" width="15.42578125" style="110" bestFit="1" customWidth="1"/>
    <col min="1033" max="1033" width="19.85546875" style="110" bestFit="1" customWidth="1"/>
    <col min="1034" max="1034" width="10.5703125" style="110" bestFit="1" customWidth="1"/>
    <col min="1035" max="1035" width="19.85546875" style="110" bestFit="1" customWidth="1"/>
    <col min="1036" max="1036" width="15.28515625" style="110" bestFit="1" customWidth="1"/>
    <col min="1037" max="1037" width="15.85546875" style="110" bestFit="1" customWidth="1"/>
    <col min="1038" max="1038" width="17.42578125" style="110" bestFit="1" customWidth="1"/>
    <col min="1039" max="1039" width="14" style="110" bestFit="1" customWidth="1"/>
    <col min="1040" max="1046" width="14" style="110" customWidth="1"/>
    <col min="1047" max="1047" width="17.42578125" style="110" bestFit="1" customWidth="1"/>
    <col min="1048" max="1048" width="14" style="110" customWidth="1"/>
    <col min="1049" max="1049" width="9.5703125" style="110" bestFit="1" customWidth="1"/>
    <col min="1050" max="1050" width="15.5703125" style="110" bestFit="1" customWidth="1"/>
    <col min="1051" max="1051" width="16.5703125" style="110" bestFit="1" customWidth="1"/>
    <col min="1052" max="1052" width="14" style="110" customWidth="1"/>
    <col min="1053" max="1053" width="9.5703125" style="110" bestFit="1" customWidth="1"/>
    <col min="1054" max="1054" width="15.5703125" style="110" bestFit="1" customWidth="1"/>
    <col min="1055" max="1055" width="16.5703125" style="110" bestFit="1" customWidth="1"/>
    <col min="1056" max="1056" width="14.140625" style="110" bestFit="1" customWidth="1"/>
    <col min="1057" max="1061" width="14" style="110" customWidth="1"/>
    <col min="1062" max="1177" width="9.140625" style="110"/>
    <col min="1178" max="1178" width="0.140625" style="110" customWidth="1"/>
    <col min="1179" max="1179" width="17.140625" style="110" customWidth="1"/>
    <col min="1180" max="1180" width="8.5703125" style="110" customWidth="1"/>
    <col min="1181" max="1189" width="0" style="110" hidden="1" customWidth="1"/>
    <col min="1190" max="1190" width="5.140625" style="110" customWidth="1"/>
    <col min="1191" max="1191" width="0" style="110" hidden="1" customWidth="1"/>
    <col min="1192" max="1192" width="4.140625" style="110" customWidth="1"/>
    <col min="1193" max="1193" width="1.7109375" style="110" customWidth="1"/>
    <col min="1194" max="1194" width="5.28515625" style="110" customWidth="1"/>
    <col min="1195" max="1195" width="12.85546875" style="110" bestFit="1" customWidth="1"/>
    <col min="1196" max="1196" width="12.85546875" style="110" customWidth="1"/>
    <col min="1197" max="1200" width="9.140625" style="110"/>
    <col min="1201" max="1201" width="27.85546875" style="110" bestFit="1" customWidth="1"/>
    <col min="1202" max="1203" width="12.7109375" style="110" customWidth="1"/>
    <col min="1204" max="1204" width="9.140625" style="110"/>
    <col min="1205" max="1205" width="17" style="110" bestFit="1" customWidth="1"/>
    <col min="1206" max="1207" width="9.140625" style="110"/>
    <col min="1208" max="1208" width="14" style="110" bestFit="1" customWidth="1"/>
    <col min="1209" max="1209" width="12" style="110" bestFit="1" customWidth="1"/>
    <col min="1210" max="1210" width="12.5703125" style="110" bestFit="1" customWidth="1"/>
    <col min="1211" max="1211" width="14" style="110" bestFit="1" customWidth="1"/>
    <col min="1212" max="1212" width="19" style="110" bestFit="1" customWidth="1"/>
    <col min="1213" max="1213" width="15.7109375" style="110" bestFit="1" customWidth="1"/>
    <col min="1214" max="1214" width="22.28515625" style="110" bestFit="1" customWidth="1"/>
    <col min="1215" max="1215" width="10.5703125" style="110" bestFit="1" customWidth="1"/>
    <col min="1216" max="1216" width="14" style="110" bestFit="1" customWidth="1"/>
    <col min="1217" max="1217" width="14.85546875" style="110" bestFit="1" customWidth="1"/>
    <col min="1218" max="1218" width="11.28515625" style="110" bestFit="1" customWidth="1"/>
    <col min="1219" max="1219" width="14.7109375" style="110" bestFit="1" customWidth="1"/>
    <col min="1220" max="1220" width="11.5703125" style="110" bestFit="1" customWidth="1"/>
    <col min="1221" max="1221" width="18" style="110" bestFit="1" customWidth="1"/>
    <col min="1222" max="1222" width="7.42578125" style="110" bestFit="1" customWidth="1"/>
    <col min="1223" max="1223" width="14" style="110" bestFit="1" customWidth="1"/>
    <col min="1224" max="1228" width="14" style="110" customWidth="1"/>
    <col min="1229" max="1229" width="13.7109375" style="110" bestFit="1" customWidth="1"/>
    <col min="1230" max="1230" width="12.140625" style="110" bestFit="1" customWidth="1"/>
    <col min="1231" max="1231" width="10.5703125" style="110" bestFit="1" customWidth="1"/>
    <col min="1232" max="1233" width="18" style="110" bestFit="1" customWidth="1"/>
    <col min="1234" max="1234" width="8.7109375" style="110" bestFit="1" customWidth="1"/>
    <col min="1235" max="1235" width="14.5703125" style="110" bestFit="1" customWidth="1"/>
    <col min="1236" max="1236" width="15.140625" style="110" bestFit="1" customWidth="1"/>
    <col min="1237" max="1237" width="14.42578125" style="110" bestFit="1" customWidth="1"/>
    <col min="1238" max="1238" width="18.140625" style="110" bestFit="1" customWidth="1"/>
    <col min="1239" max="1239" width="11.28515625" style="110" bestFit="1" customWidth="1"/>
    <col min="1240" max="1240" width="18.85546875" style="110" bestFit="1" customWidth="1"/>
    <col min="1241" max="1241" width="15.5703125" style="110" bestFit="1" customWidth="1"/>
    <col min="1242" max="1242" width="20.42578125" style="110" bestFit="1" customWidth="1"/>
    <col min="1243" max="1243" width="11.42578125" style="110" bestFit="1" customWidth="1"/>
    <col min="1244" max="1244" width="19.42578125" style="110" bestFit="1" customWidth="1"/>
    <col min="1245" max="1245" width="16.28515625" style="110" bestFit="1" customWidth="1"/>
    <col min="1246" max="1246" width="11.42578125" style="110" bestFit="1" customWidth="1"/>
    <col min="1247" max="1247" width="7.5703125" style="110" bestFit="1" customWidth="1"/>
    <col min="1248" max="1248" width="18" style="110" bestFit="1" customWidth="1"/>
    <col min="1249" max="1249" width="14.5703125" style="110" bestFit="1" customWidth="1"/>
    <col min="1250" max="1250" width="14.42578125" style="110" bestFit="1" customWidth="1"/>
    <col min="1251" max="1251" width="12.85546875" style="110" bestFit="1" customWidth="1"/>
    <col min="1252" max="1252" width="8.140625" style="110" bestFit="1" customWidth="1"/>
    <col min="1253" max="1253" width="7.7109375" style="110" bestFit="1" customWidth="1"/>
    <col min="1254" max="1254" width="18.85546875" style="110" bestFit="1" customWidth="1"/>
    <col min="1255" max="1255" width="13.7109375" style="110" bestFit="1" customWidth="1"/>
    <col min="1256" max="1256" width="7.5703125" style="110" bestFit="1" customWidth="1"/>
    <col min="1257" max="1257" width="10.85546875" style="110" bestFit="1" customWidth="1"/>
    <col min="1258" max="1258" width="12.85546875" style="110" bestFit="1" customWidth="1"/>
    <col min="1259" max="1263" width="14" style="110" customWidth="1"/>
    <col min="1264" max="1264" width="15.42578125" style="110" bestFit="1" customWidth="1"/>
    <col min="1265" max="1265" width="13.140625" style="110" bestFit="1" customWidth="1"/>
    <col min="1266" max="1266" width="18.140625" style="110" bestFit="1" customWidth="1"/>
    <col min="1267" max="1268" width="15.42578125" style="110" bestFit="1" customWidth="1"/>
    <col min="1269" max="1269" width="9.7109375" style="110" bestFit="1" customWidth="1"/>
    <col min="1270" max="1270" width="15.85546875" style="110" bestFit="1" customWidth="1"/>
    <col min="1271" max="1275" width="14" style="110" customWidth="1"/>
    <col min="1276" max="1276" width="18.42578125" style="110" bestFit="1" customWidth="1"/>
    <col min="1277" max="1277" width="15.140625" style="110" bestFit="1" customWidth="1"/>
    <col min="1278" max="1278" width="15" style="110" bestFit="1" customWidth="1"/>
    <col min="1279" max="1279" width="18.140625" style="110" bestFit="1" customWidth="1"/>
    <col min="1280" max="1280" width="8.7109375" style="110" bestFit="1" customWidth="1"/>
    <col min="1281" max="1281" width="18.42578125" style="110" bestFit="1" customWidth="1"/>
    <col min="1282" max="1282" width="14.85546875" style="110" bestFit="1" customWidth="1"/>
    <col min="1283" max="1283" width="14.140625" style="110" bestFit="1" customWidth="1"/>
    <col min="1284" max="1284" width="13.42578125" style="110" bestFit="1" customWidth="1"/>
    <col min="1285" max="1285" width="8.7109375" style="110" bestFit="1" customWidth="1"/>
    <col min="1286" max="1286" width="15.42578125" style="110" bestFit="1" customWidth="1"/>
    <col min="1287" max="1287" width="12.85546875" style="110" bestFit="1" customWidth="1"/>
    <col min="1288" max="1288" width="15.42578125" style="110" bestFit="1" customWidth="1"/>
    <col min="1289" max="1289" width="19.85546875" style="110" bestFit="1" customWidth="1"/>
    <col min="1290" max="1290" width="10.5703125" style="110" bestFit="1" customWidth="1"/>
    <col min="1291" max="1291" width="19.85546875" style="110" bestFit="1" customWidth="1"/>
    <col min="1292" max="1292" width="15.28515625" style="110" bestFit="1" customWidth="1"/>
    <col min="1293" max="1293" width="15.85546875" style="110" bestFit="1" customWidth="1"/>
    <col min="1294" max="1294" width="17.42578125" style="110" bestFit="1" customWidth="1"/>
    <col min="1295" max="1295" width="14" style="110" bestFit="1" customWidth="1"/>
    <col min="1296" max="1302" width="14" style="110" customWidth="1"/>
    <col min="1303" max="1303" width="17.42578125" style="110" bestFit="1" customWidth="1"/>
    <col min="1304" max="1304" width="14" style="110" customWidth="1"/>
    <col min="1305" max="1305" width="9.5703125" style="110" bestFit="1" customWidth="1"/>
    <col min="1306" max="1306" width="15.5703125" style="110" bestFit="1" customWidth="1"/>
    <col min="1307" max="1307" width="16.5703125" style="110" bestFit="1" customWidth="1"/>
    <col min="1308" max="1308" width="14" style="110" customWidth="1"/>
    <col min="1309" max="1309" width="9.5703125" style="110" bestFit="1" customWidth="1"/>
    <col min="1310" max="1310" width="15.5703125" style="110" bestFit="1" customWidth="1"/>
    <col min="1311" max="1311" width="16.5703125" style="110" bestFit="1" customWidth="1"/>
    <col min="1312" max="1312" width="14.140625" style="110" bestFit="1" customWidth="1"/>
    <col min="1313" max="1317" width="14" style="110" customWidth="1"/>
    <col min="1318" max="1433" width="9.140625" style="110"/>
    <col min="1434" max="1434" width="0.140625" style="110" customWidth="1"/>
    <col min="1435" max="1435" width="17.140625" style="110" customWidth="1"/>
    <col min="1436" max="1436" width="8.5703125" style="110" customWidth="1"/>
    <col min="1437" max="1445" width="0" style="110" hidden="1" customWidth="1"/>
    <col min="1446" max="1446" width="5.140625" style="110" customWidth="1"/>
    <col min="1447" max="1447" width="0" style="110" hidden="1" customWidth="1"/>
    <col min="1448" max="1448" width="4.140625" style="110" customWidth="1"/>
    <col min="1449" max="1449" width="1.7109375" style="110" customWidth="1"/>
    <col min="1450" max="1450" width="5.28515625" style="110" customWidth="1"/>
    <col min="1451" max="1451" width="12.85546875" style="110" bestFit="1" customWidth="1"/>
    <col min="1452" max="1452" width="12.85546875" style="110" customWidth="1"/>
    <col min="1453" max="1456" width="9.140625" style="110"/>
    <col min="1457" max="1457" width="27.85546875" style="110" bestFit="1" customWidth="1"/>
    <col min="1458" max="1459" width="12.7109375" style="110" customWidth="1"/>
    <col min="1460" max="1460" width="9.140625" style="110"/>
    <col min="1461" max="1461" width="17" style="110" bestFit="1" customWidth="1"/>
    <col min="1462" max="1463" width="9.140625" style="110"/>
    <col min="1464" max="1464" width="14" style="110" bestFit="1" customWidth="1"/>
    <col min="1465" max="1465" width="12" style="110" bestFit="1" customWidth="1"/>
    <col min="1466" max="1466" width="12.5703125" style="110" bestFit="1" customWidth="1"/>
    <col min="1467" max="1467" width="14" style="110" bestFit="1" customWidth="1"/>
    <col min="1468" max="1468" width="19" style="110" bestFit="1" customWidth="1"/>
    <col min="1469" max="1469" width="15.7109375" style="110" bestFit="1" customWidth="1"/>
    <col min="1470" max="1470" width="22.28515625" style="110" bestFit="1" customWidth="1"/>
    <col min="1471" max="1471" width="10.5703125" style="110" bestFit="1" customWidth="1"/>
    <col min="1472" max="1472" width="14" style="110" bestFit="1" customWidth="1"/>
    <col min="1473" max="1473" width="14.85546875" style="110" bestFit="1" customWidth="1"/>
    <col min="1474" max="1474" width="11.28515625" style="110" bestFit="1" customWidth="1"/>
    <col min="1475" max="1475" width="14.7109375" style="110" bestFit="1" customWidth="1"/>
    <col min="1476" max="1476" width="11.5703125" style="110" bestFit="1" customWidth="1"/>
    <col min="1477" max="1477" width="18" style="110" bestFit="1" customWidth="1"/>
    <col min="1478" max="1478" width="7.42578125" style="110" bestFit="1" customWidth="1"/>
    <col min="1479" max="1479" width="14" style="110" bestFit="1" customWidth="1"/>
    <col min="1480" max="1484" width="14" style="110" customWidth="1"/>
    <col min="1485" max="1485" width="13.7109375" style="110" bestFit="1" customWidth="1"/>
    <col min="1486" max="1486" width="12.140625" style="110" bestFit="1" customWidth="1"/>
    <col min="1487" max="1487" width="10.5703125" style="110" bestFit="1" customWidth="1"/>
    <col min="1488" max="1489" width="18" style="110" bestFit="1" customWidth="1"/>
    <col min="1490" max="1490" width="8.7109375" style="110" bestFit="1" customWidth="1"/>
    <col min="1491" max="1491" width="14.5703125" style="110" bestFit="1" customWidth="1"/>
    <col min="1492" max="1492" width="15.140625" style="110" bestFit="1" customWidth="1"/>
    <col min="1493" max="1493" width="14.42578125" style="110" bestFit="1" customWidth="1"/>
    <col min="1494" max="1494" width="18.140625" style="110" bestFit="1" customWidth="1"/>
    <col min="1495" max="1495" width="11.28515625" style="110" bestFit="1" customWidth="1"/>
    <col min="1496" max="1496" width="18.85546875" style="110" bestFit="1" customWidth="1"/>
    <col min="1497" max="1497" width="15.5703125" style="110" bestFit="1" customWidth="1"/>
    <col min="1498" max="1498" width="20.42578125" style="110" bestFit="1" customWidth="1"/>
    <col min="1499" max="1499" width="11.42578125" style="110" bestFit="1" customWidth="1"/>
    <col min="1500" max="1500" width="19.42578125" style="110" bestFit="1" customWidth="1"/>
    <col min="1501" max="1501" width="16.28515625" style="110" bestFit="1" customWidth="1"/>
    <col min="1502" max="1502" width="11.42578125" style="110" bestFit="1" customWidth="1"/>
    <col min="1503" max="1503" width="7.5703125" style="110" bestFit="1" customWidth="1"/>
    <col min="1504" max="1504" width="18" style="110" bestFit="1" customWidth="1"/>
    <col min="1505" max="1505" width="14.5703125" style="110" bestFit="1" customWidth="1"/>
    <col min="1506" max="1506" width="14.42578125" style="110" bestFit="1" customWidth="1"/>
    <col min="1507" max="1507" width="12.85546875" style="110" bestFit="1" customWidth="1"/>
    <col min="1508" max="1508" width="8.140625" style="110" bestFit="1" customWidth="1"/>
    <col min="1509" max="1509" width="7.7109375" style="110" bestFit="1" customWidth="1"/>
    <col min="1510" max="1510" width="18.85546875" style="110" bestFit="1" customWidth="1"/>
    <col min="1511" max="1511" width="13.7109375" style="110" bestFit="1" customWidth="1"/>
    <col min="1512" max="1512" width="7.5703125" style="110" bestFit="1" customWidth="1"/>
    <col min="1513" max="1513" width="10.85546875" style="110" bestFit="1" customWidth="1"/>
    <col min="1514" max="1514" width="12.85546875" style="110" bestFit="1" customWidth="1"/>
    <col min="1515" max="1519" width="14" style="110" customWidth="1"/>
    <col min="1520" max="1520" width="15.42578125" style="110" bestFit="1" customWidth="1"/>
    <col min="1521" max="1521" width="13.140625" style="110" bestFit="1" customWidth="1"/>
    <col min="1522" max="1522" width="18.140625" style="110" bestFit="1" customWidth="1"/>
    <col min="1523" max="1524" width="15.42578125" style="110" bestFit="1" customWidth="1"/>
    <col min="1525" max="1525" width="9.7109375" style="110" bestFit="1" customWidth="1"/>
    <col min="1526" max="1526" width="15.85546875" style="110" bestFit="1" customWidth="1"/>
    <col min="1527" max="1531" width="14" style="110" customWidth="1"/>
    <col min="1532" max="1532" width="18.42578125" style="110" bestFit="1" customWidth="1"/>
    <col min="1533" max="1533" width="15.140625" style="110" bestFit="1" customWidth="1"/>
    <col min="1534" max="1534" width="15" style="110" bestFit="1" customWidth="1"/>
    <col min="1535" max="1535" width="18.140625" style="110" bestFit="1" customWidth="1"/>
    <col min="1536" max="1536" width="8.7109375" style="110" bestFit="1" customWidth="1"/>
    <col min="1537" max="1537" width="18.42578125" style="110" bestFit="1" customWidth="1"/>
    <col min="1538" max="1538" width="14.85546875" style="110" bestFit="1" customWidth="1"/>
    <col min="1539" max="1539" width="14.140625" style="110" bestFit="1" customWidth="1"/>
    <col min="1540" max="1540" width="13.42578125" style="110" bestFit="1" customWidth="1"/>
    <col min="1541" max="1541" width="8.7109375" style="110" bestFit="1" customWidth="1"/>
    <col min="1542" max="1542" width="15.42578125" style="110" bestFit="1" customWidth="1"/>
    <col min="1543" max="1543" width="12.85546875" style="110" bestFit="1" customWidth="1"/>
    <col min="1544" max="1544" width="15.42578125" style="110" bestFit="1" customWidth="1"/>
    <col min="1545" max="1545" width="19.85546875" style="110" bestFit="1" customWidth="1"/>
    <col min="1546" max="1546" width="10.5703125" style="110" bestFit="1" customWidth="1"/>
    <col min="1547" max="1547" width="19.85546875" style="110" bestFit="1" customWidth="1"/>
    <col min="1548" max="1548" width="15.28515625" style="110" bestFit="1" customWidth="1"/>
    <col min="1549" max="1549" width="15.85546875" style="110" bestFit="1" customWidth="1"/>
    <col min="1550" max="1550" width="17.42578125" style="110" bestFit="1" customWidth="1"/>
    <col min="1551" max="1551" width="14" style="110" bestFit="1" customWidth="1"/>
    <col min="1552" max="1558" width="14" style="110" customWidth="1"/>
    <col min="1559" max="1559" width="17.42578125" style="110" bestFit="1" customWidth="1"/>
    <col min="1560" max="1560" width="14" style="110" customWidth="1"/>
    <col min="1561" max="1561" width="9.5703125" style="110" bestFit="1" customWidth="1"/>
    <col min="1562" max="1562" width="15.5703125" style="110" bestFit="1" customWidth="1"/>
    <col min="1563" max="1563" width="16.5703125" style="110" bestFit="1" customWidth="1"/>
    <col min="1564" max="1564" width="14" style="110" customWidth="1"/>
    <col min="1565" max="1565" width="9.5703125" style="110" bestFit="1" customWidth="1"/>
    <col min="1566" max="1566" width="15.5703125" style="110" bestFit="1" customWidth="1"/>
    <col min="1567" max="1567" width="16.5703125" style="110" bestFit="1" customWidth="1"/>
    <col min="1568" max="1568" width="14.140625" style="110" bestFit="1" customWidth="1"/>
    <col min="1569" max="1573" width="14" style="110" customWidth="1"/>
    <col min="1574" max="1689" width="9.140625" style="110"/>
    <col min="1690" max="1690" width="0.140625" style="110" customWidth="1"/>
    <col min="1691" max="1691" width="17.140625" style="110" customWidth="1"/>
    <col min="1692" max="1692" width="8.5703125" style="110" customWidth="1"/>
    <col min="1693" max="1701" width="0" style="110" hidden="1" customWidth="1"/>
    <col min="1702" max="1702" width="5.140625" style="110" customWidth="1"/>
    <col min="1703" max="1703" width="0" style="110" hidden="1" customWidth="1"/>
    <col min="1704" max="1704" width="4.140625" style="110" customWidth="1"/>
    <col min="1705" max="1705" width="1.7109375" style="110" customWidth="1"/>
    <col min="1706" max="1706" width="5.28515625" style="110" customWidth="1"/>
    <col min="1707" max="1707" width="12.85546875" style="110" bestFit="1" customWidth="1"/>
    <col min="1708" max="1708" width="12.85546875" style="110" customWidth="1"/>
    <col min="1709" max="1712" width="9.140625" style="110"/>
    <col min="1713" max="1713" width="27.85546875" style="110" bestFit="1" customWidth="1"/>
    <col min="1714" max="1715" width="12.7109375" style="110" customWidth="1"/>
    <col min="1716" max="1716" width="9.140625" style="110"/>
    <col min="1717" max="1717" width="17" style="110" bestFit="1" customWidth="1"/>
    <col min="1718" max="1719" width="9.140625" style="110"/>
    <col min="1720" max="1720" width="14" style="110" bestFit="1" customWidth="1"/>
    <col min="1721" max="1721" width="12" style="110" bestFit="1" customWidth="1"/>
    <col min="1722" max="1722" width="12.5703125" style="110" bestFit="1" customWidth="1"/>
    <col min="1723" max="1723" width="14" style="110" bestFit="1" customWidth="1"/>
    <col min="1724" max="1724" width="19" style="110" bestFit="1" customWidth="1"/>
    <col min="1725" max="1725" width="15.7109375" style="110" bestFit="1" customWidth="1"/>
    <col min="1726" max="1726" width="22.28515625" style="110" bestFit="1" customWidth="1"/>
    <col min="1727" max="1727" width="10.5703125" style="110" bestFit="1" customWidth="1"/>
    <col min="1728" max="1728" width="14" style="110" bestFit="1" customWidth="1"/>
    <col min="1729" max="1729" width="14.85546875" style="110" bestFit="1" customWidth="1"/>
    <col min="1730" max="1730" width="11.28515625" style="110" bestFit="1" customWidth="1"/>
    <col min="1731" max="1731" width="14.7109375" style="110" bestFit="1" customWidth="1"/>
    <col min="1732" max="1732" width="11.5703125" style="110" bestFit="1" customWidth="1"/>
    <col min="1733" max="1733" width="18" style="110" bestFit="1" customWidth="1"/>
    <col min="1734" max="1734" width="7.42578125" style="110" bestFit="1" customWidth="1"/>
    <col min="1735" max="1735" width="14" style="110" bestFit="1" customWidth="1"/>
    <col min="1736" max="1740" width="14" style="110" customWidth="1"/>
    <col min="1741" max="1741" width="13.7109375" style="110" bestFit="1" customWidth="1"/>
    <col min="1742" max="1742" width="12.140625" style="110" bestFit="1" customWidth="1"/>
    <col min="1743" max="1743" width="10.5703125" style="110" bestFit="1" customWidth="1"/>
    <col min="1744" max="1745" width="18" style="110" bestFit="1" customWidth="1"/>
    <col min="1746" max="1746" width="8.7109375" style="110" bestFit="1" customWidth="1"/>
    <col min="1747" max="1747" width="14.5703125" style="110" bestFit="1" customWidth="1"/>
    <col min="1748" max="1748" width="15.140625" style="110" bestFit="1" customWidth="1"/>
    <col min="1749" max="1749" width="14.42578125" style="110" bestFit="1" customWidth="1"/>
    <col min="1750" max="1750" width="18.140625" style="110" bestFit="1" customWidth="1"/>
    <col min="1751" max="1751" width="11.28515625" style="110" bestFit="1" customWidth="1"/>
    <col min="1752" max="1752" width="18.85546875" style="110" bestFit="1" customWidth="1"/>
    <col min="1753" max="1753" width="15.5703125" style="110" bestFit="1" customWidth="1"/>
    <col min="1754" max="1754" width="20.42578125" style="110" bestFit="1" customWidth="1"/>
    <col min="1755" max="1755" width="11.42578125" style="110" bestFit="1" customWidth="1"/>
    <col min="1756" max="1756" width="19.42578125" style="110" bestFit="1" customWidth="1"/>
    <col min="1757" max="1757" width="16.28515625" style="110" bestFit="1" customWidth="1"/>
    <col min="1758" max="1758" width="11.42578125" style="110" bestFit="1" customWidth="1"/>
    <col min="1759" max="1759" width="7.5703125" style="110" bestFit="1" customWidth="1"/>
    <col min="1760" max="1760" width="18" style="110" bestFit="1" customWidth="1"/>
    <col min="1761" max="1761" width="14.5703125" style="110" bestFit="1" customWidth="1"/>
    <col min="1762" max="1762" width="14.42578125" style="110" bestFit="1" customWidth="1"/>
    <col min="1763" max="1763" width="12.85546875" style="110" bestFit="1" customWidth="1"/>
    <col min="1764" max="1764" width="8.140625" style="110" bestFit="1" customWidth="1"/>
    <col min="1765" max="1765" width="7.7109375" style="110" bestFit="1" customWidth="1"/>
    <col min="1766" max="1766" width="18.85546875" style="110" bestFit="1" customWidth="1"/>
    <col min="1767" max="1767" width="13.7109375" style="110" bestFit="1" customWidth="1"/>
    <col min="1768" max="1768" width="7.5703125" style="110" bestFit="1" customWidth="1"/>
    <col min="1769" max="1769" width="10.85546875" style="110" bestFit="1" customWidth="1"/>
    <col min="1770" max="1770" width="12.85546875" style="110" bestFit="1" customWidth="1"/>
    <col min="1771" max="1775" width="14" style="110" customWidth="1"/>
    <col min="1776" max="1776" width="15.42578125" style="110" bestFit="1" customWidth="1"/>
    <col min="1777" max="1777" width="13.140625" style="110" bestFit="1" customWidth="1"/>
    <col min="1778" max="1778" width="18.140625" style="110" bestFit="1" customWidth="1"/>
    <col min="1779" max="1780" width="15.42578125" style="110" bestFit="1" customWidth="1"/>
    <col min="1781" max="1781" width="9.7109375" style="110" bestFit="1" customWidth="1"/>
    <col min="1782" max="1782" width="15.85546875" style="110" bestFit="1" customWidth="1"/>
    <col min="1783" max="1787" width="14" style="110" customWidth="1"/>
    <col min="1788" max="1788" width="18.42578125" style="110" bestFit="1" customWidth="1"/>
    <col min="1789" max="1789" width="15.140625" style="110" bestFit="1" customWidth="1"/>
    <col min="1790" max="1790" width="15" style="110" bestFit="1" customWidth="1"/>
    <col min="1791" max="1791" width="18.140625" style="110" bestFit="1" customWidth="1"/>
    <col min="1792" max="1792" width="8.7109375" style="110" bestFit="1" customWidth="1"/>
    <col min="1793" max="1793" width="18.42578125" style="110" bestFit="1" customWidth="1"/>
    <col min="1794" max="1794" width="14.85546875" style="110" bestFit="1" customWidth="1"/>
    <col min="1795" max="1795" width="14.140625" style="110" bestFit="1" customWidth="1"/>
    <col min="1796" max="1796" width="13.42578125" style="110" bestFit="1" customWidth="1"/>
    <col min="1797" max="1797" width="8.7109375" style="110" bestFit="1" customWidth="1"/>
    <col min="1798" max="1798" width="15.42578125" style="110" bestFit="1" customWidth="1"/>
    <col min="1799" max="1799" width="12.85546875" style="110" bestFit="1" customWidth="1"/>
    <col min="1800" max="1800" width="15.42578125" style="110" bestFit="1" customWidth="1"/>
    <col min="1801" max="1801" width="19.85546875" style="110" bestFit="1" customWidth="1"/>
    <col min="1802" max="1802" width="10.5703125" style="110" bestFit="1" customWidth="1"/>
    <col min="1803" max="1803" width="19.85546875" style="110" bestFit="1" customWidth="1"/>
    <col min="1804" max="1804" width="15.28515625" style="110" bestFit="1" customWidth="1"/>
    <col min="1805" max="1805" width="15.85546875" style="110" bestFit="1" customWidth="1"/>
    <col min="1806" max="1806" width="17.42578125" style="110" bestFit="1" customWidth="1"/>
    <col min="1807" max="1807" width="14" style="110" bestFit="1" customWidth="1"/>
    <col min="1808" max="1814" width="14" style="110" customWidth="1"/>
    <col min="1815" max="1815" width="17.42578125" style="110" bestFit="1" customWidth="1"/>
    <col min="1816" max="1816" width="14" style="110" customWidth="1"/>
    <col min="1817" max="1817" width="9.5703125" style="110" bestFit="1" customWidth="1"/>
    <col min="1818" max="1818" width="15.5703125" style="110" bestFit="1" customWidth="1"/>
    <col min="1819" max="1819" width="16.5703125" style="110" bestFit="1" customWidth="1"/>
    <col min="1820" max="1820" width="14" style="110" customWidth="1"/>
    <col min="1821" max="1821" width="9.5703125" style="110" bestFit="1" customWidth="1"/>
    <col min="1822" max="1822" width="15.5703125" style="110" bestFit="1" customWidth="1"/>
    <col min="1823" max="1823" width="16.5703125" style="110" bestFit="1" customWidth="1"/>
    <col min="1824" max="1824" width="14.140625" style="110" bestFit="1" customWidth="1"/>
    <col min="1825" max="1829" width="14" style="110" customWidth="1"/>
    <col min="1830" max="1945" width="9.140625" style="110"/>
    <col min="1946" max="1946" width="0.140625" style="110" customWidth="1"/>
    <col min="1947" max="1947" width="17.140625" style="110" customWidth="1"/>
    <col min="1948" max="1948" width="8.5703125" style="110" customWidth="1"/>
    <col min="1949" max="1957" width="0" style="110" hidden="1" customWidth="1"/>
    <col min="1958" max="1958" width="5.140625" style="110" customWidth="1"/>
    <col min="1959" max="1959" width="0" style="110" hidden="1" customWidth="1"/>
    <col min="1960" max="1960" width="4.140625" style="110" customWidth="1"/>
    <col min="1961" max="1961" width="1.7109375" style="110" customWidth="1"/>
    <col min="1962" max="1962" width="5.28515625" style="110" customWidth="1"/>
    <col min="1963" max="1963" width="12.85546875" style="110" bestFit="1" customWidth="1"/>
    <col min="1964" max="1964" width="12.85546875" style="110" customWidth="1"/>
    <col min="1965" max="1968" width="9.140625" style="110"/>
    <col min="1969" max="1969" width="27.85546875" style="110" bestFit="1" customWidth="1"/>
    <col min="1970" max="1971" width="12.7109375" style="110" customWidth="1"/>
    <col min="1972" max="1972" width="9.140625" style="110"/>
    <col min="1973" max="1973" width="17" style="110" bestFit="1" customWidth="1"/>
    <col min="1974" max="1975" width="9.140625" style="110"/>
    <col min="1976" max="1976" width="14" style="110" bestFit="1" customWidth="1"/>
    <col min="1977" max="1977" width="12" style="110" bestFit="1" customWidth="1"/>
    <col min="1978" max="1978" width="12.5703125" style="110" bestFit="1" customWidth="1"/>
    <col min="1979" max="1979" width="14" style="110" bestFit="1" customWidth="1"/>
    <col min="1980" max="1980" width="19" style="110" bestFit="1" customWidth="1"/>
    <col min="1981" max="1981" width="15.7109375" style="110" bestFit="1" customWidth="1"/>
    <col min="1982" max="1982" width="22.28515625" style="110" bestFit="1" customWidth="1"/>
    <col min="1983" max="1983" width="10.5703125" style="110" bestFit="1" customWidth="1"/>
    <col min="1984" max="1984" width="14" style="110" bestFit="1" customWidth="1"/>
    <col min="1985" max="1985" width="14.85546875" style="110" bestFit="1" customWidth="1"/>
    <col min="1986" max="1986" width="11.28515625" style="110" bestFit="1" customWidth="1"/>
    <col min="1987" max="1987" width="14.7109375" style="110" bestFit="1" customWidth="1"/>
    <col min="1988" max="1988" width="11.5703125" style="110" bestFit="1" customWidth="1"/>
    <col min="1989" max="1989" width="18" style="110" bestFit="1" customWidth="1"/>
    <col min="1990" max="1990" width="7.42578125" style="110" bestFit="1" customWidth="1"/>
    <col min="1991" max="1991" width="14" style="110" bestFit="1" customWidth="1"/>
    <col min="1992" max="1996" width="14" style="110" customWidth="1"/>
    <col min="1997" max="1997" width="13.7109375" style="110" bestFit="1" customWidth="1"/>
    <col min="1998" max="1998" width="12.140625" style="110" bestFit="1" customWidth="1"/>
    <col min="1999" max="1999" width="10.5703125" style="110" bestFit="1" customWidth="1"/>
    <col min="2000" max="2001" width="18" style="110" bestFit="1" customWidth="1"/>
    <col min="2002" max="2002" width="8.7109375" style="110" bestFit="1" customWidth="1"/>
    <col min="2003" max="2003" width="14.5703125" style="110" bestFit="1" customWidth="1"/>
    <col min="2004" max="2004" width="15.140625" style="110" bestFit="1" customWidth="1"/>
    <col min="2005" max="2005" width="14.42578125" style="110" bestFit="1" customWidth="1"/>
    <col min="2006" max="2006" width="18.140625" style="110" bestFit="1" customWidth="1"/>
    <col min="2007" max="2007" width="11.28515625" style="110" bestFit="1" customWidth="1"/>
    <col min="2008" max="2008" width="18.85546875" style="110" bestFit="1" customWidth="1"/>
    <col min="2009" max="2009" width="15.5703125" style="110" bestFit="1" customWidth="1"/>
    <col min="2010" max="2010" width="20.42578125" style="110" bestFit="1" customWidth="1"/>
    <col min="2011" max="2011" width="11.42578125" style="110" bestFit="1" customWidth="1"/>
    <col min="2012" max="2012" width="19.42578125" style="110" bestFit="1" customWidth="1"/>
    <col min="2013" max="2013" width="16.28515625" style="110" bestFit="1" customWidth="1"/>
    <col min="2014" max="2014" width="11.42578125" style="110" bestFit="1" customWidth="1"/>
    <col min="2015" max="2015" width="7.5703125" style="110" bestFit="1" customWidth="1"/>
    <col min="2016" max="2016" width="18" style="110" bestFit="1" customWidth="1"/>
    <col min="2017" max="2017" width="14.5703125" style="110" bestFit="1" customWidth="1"/>
    <col min="2018" max="2018" width="14.42578125" style="110" bestFit="1" customWidth="1"/>
    <col min="2019" max="2019" width="12.85546875" style="110" bestFit="1" customWidth="1"/>
    <col min="2020" max="2020" width="8.140625" style="110" bestFit="1" customWidth="1"/>
    <col min="2021" max="2021" width="7.7109375" style="110" bestFit="1" customWidth="1"/>
    <col min="2022" max="2022" width="18.85546875" style="110" bestFit="1" customWidth="1"/>
    <col min="2023" max="2023" width="13.7109375" style="110" bestFit="1" customWidth="1"/>
    <col min="2024" max="2024" width="7.5703125" style="110" bestFit="1" customWidth="1"/>
    <col min="2025" max="2025" width="10.85546875" style="110" bestFit="1" customWidth="1"/>
    <col min="2026" max="2026" width="12.85546875" style="110" bestFit="1" customWidth="1"/>
    <col min="2027" max="2031" width="14" style="110" customWidth="1"/>
    <col min="2032" max="2032" width="15.42578125" style="110" bestFit="1" customWidth="1"/>
    <col min="2033" max="2033" width="13.140625" style="110" bestFit="1" customWidth="1"/>
    <col min="2034" max="2034" width="18.140625" style="110" bestFit="1" customWidth="1"/>
    <col min="2035" max="2036" width="15.42578125" style="110" bestFit="1" customWidth="1"/>
    <col min="2037" max="2037" width="9.7109375" style="110" bestFit="1" customWidth="1"/>
    <col min="2038" max="2038" width="15.85546875" style="110" bestFit="1" customWidth="1"/>
    <col min="2039" max="2043" width="14" style="110" customWidth="1"/>
    <col min="2044" max="2044" width="18.42578125" style="110" bestFit="1" customWidth="1"/>
    <col min="2045" max="2045" width="15.140625" style="110" bestFit="1" customWidth="1"/>
    <col min="2046" max="2046" width="15" style="110" bestFit="1" customWidth="1"/>
    <col min="2047" max="2047" width="18.140625" style="110" bestFit="1" customWidth="1"/>
    <col min="2048" max="2048" width="8.7109375" style="110" bestFit="1" customWidth="1"/>
    <col min="2049" max="2049" width="18.42578125" style="110" bestFit="1" customWidth="1"/>
    <col min="2050" max="2050" width="14.85546875" style="110" bestFit="1" customWidth="1"/>
    <col min="2051" max="2051" width="14.140625" style="110" bestFit="1" customWidth="1"/>
    <col min="2052" max="2052" width="13.42578125" style="110" bestFit="1" customWidth="1"/>
    <col min="2053" max="2053" width="8.7109375" style="110" bestFit="1" customWidth="1"/>
    <col min="2054" max="2054" width="15.42578125" style="110" bestFit="1" customWidth="1"/>
    <col min="2055" max="2055" width="12.85546875" style="110" bestFit="1" customWidth="1"/>
    <col min="2056" max="2056" width="15.42578125" style="110" bestFit="1" customWidth="1"/>
    <col min="2057" max="2057" width="19.85546875" style="110" bestFit="1" customWidth="1"/>
    <col min="2058" max="2058" width="10.5703125" style="110" bestFit="1" customWidth="1"/>
    <col min="2059" max="2059" width="19.85546875" style="110" bestFit="1" customWidth="1"/>
    <col min="2060" max="2060" width="15.28515625" style="110" bestFit="1" customWidth="1"/>
    <col min="2061" max="2061" width="15.85546875" style="110" bestFit="1" customWidth="1"/>
    <col min="2062" max="2062" width="17.42578125" style="110" bestFit="1" customWidth="1"/>
    <col min="2063" max="2063" width="14" style="110" bestFit="1" customWidth="1"/>
    <col min="2064" max="2070" width="14" style="110" customWidth="1"/>
    <col min="2071" max="2071" width="17.42578125" style="110" bestFit="1" customWidth="1"/>
    <col min="2072" max="2072" width="14" style="110" customWidth="1"/>
    <col min="2073" max="2073" width="9.5703125" style="110" bestFit="1" customWidth="1"/>
    <col min="2074" max="2074" width="15.5703125" style="110" bestFit="1" customWidth="1"/>
    <col min="2075" max="2075" width="16.5703125" style="110" bestFit="1" customWidth="1"/>
    <col min="2076" max="2076" width="14" style="110" customWidth="1"/>
    <col min="2077" max="2077" width="9.5703125" style="110" bestFit="1" customWidth="1"/>
    <col min="2078" max="2078" width="15.5703125" style="110" bestFit="1" customWidth="1"/>
    <col min="2079" max="2079" width="16.5703125" style="110" bestFit="1" customWidth="1"/>
    <col min="2080" max="2080" width="14.140625" style="110" bestFit="1" customWidth="1"/>
    <col min="2081" max="2085" width="14" style="110" customWidth="1"/>
    <col min="2086" max="2201" width="9.140625" style="110"/>
    <col min="2202" max="2202" width="0.140625" style="110" customWidth="1"/>
    <col min="2203" max="2203" width="17.140625" style="110" customWidth="1"/>
    <col min="2204" max="2204" width="8.5703125" style="110" customWidth="1"/>
    <col min="2205" max="2213" width="0" style="110" hidden="1" customWidth="1"/>
    <col min="2214" max="2214" width="5.140625" style="110" customWidth="1"/>
    <col min="2215" max="2215" width="0" style="110" hidden="1" customWidth="1"/>
    <col min="2216" max="2216" width="4.140625" style="110" customWidth="1"/>
    <col min="2217" max="2217" width="1.7109375" style="110" customWidth="1"/>
    <col min="2218" max="2218" width="5.28515625" style="110" customWidth="1"/>
    <col min="2219" max="2219" width="12.85546875" style="110" bestFit="1" customWidth="1"/>
    <col min="2220" max="2220" width="12.85546875" style="110" customWidth="1"/>
    <col min="2221" max="2224" width="9.140625" style="110"/>
    <col min="2225" max="2225" width="27.85546875" style="110" bestFit="1" customWidth="1"/>
    <col min="2226" max="2227" width="12.7109375" style="110" customWidth="1"/>
    <col min="2228" max="2228" width="9.140625" style="110"/>
    <col min="2229" max="2229" width="17" style="110" bestFit="1" customWidth="1"/>
    <col min="2230" max="2231" width="9.140625" style="110"/>
    <col min="2232" max="2232" width="14" style="110" bestFit="1" customWidth="1"/>
    <col min="2233" max="2233" width="12" style="110" bestFit="1" customWidth="1"/>
    <col min="2234" max="2234" width="12.5703125" style="110" bestFit="1" customWidth="1"/>
    <col min="2235" max="2235" width="14" style="110" bestFit="1" customWidth="1"/>
    <col min="2236" max="2236" width="19" style="110" bestFit="1" customWidth="1"/>
    <col min="2237" max="2237" width="15.7109375" style="110" bestFit="1" customWidth="1"/>
    <col min="2238" max="2238" width="22.28515625" style="110" bestFit="1" customWidth="1"/>
    <col min="2239" max="2239" width="10.5703125" style="110" bestFit="1" customWidth="1"/>
    <col min="2240" max="2240" width="14" style="110" bestFit="1" customWidth="1"/>
    <col min="2241" max="2241" width="14.85546875" style="110" bestFit="1" customWidth="1"/>
    <col min="2242" max="2242" width="11.28515625" style="110" bestFit="1" customWidth="1"/>
    <col min="2243" max="2243" width="14.7109375" style="110" bestFit="1" customWidth="1"/>
    <col min="2244" max="2244" width="11.5703125" style="110" bestFit="1" customWidth="1"/>
    <col min="2245" max="2245" width="18" style="110" bestFit="1" customWidth="1"/>
    <col min="2246" max="2246" width="7.42578125" style="110" bestFit="1" customWidth="1"/>
    <col min="2247" max="2247" width="14" style="110" bestFit="1" customWidth="1"/>
    <col min="2248" max="2252" width="14" style="110" customWidth="1"/>
    <col min="2253" max="2253" width="13.7109375" style="110" bestFit="1" customWidth="1"/>
    <col min="2254" max="2254" width="12.140625" style="110" bestFit="1" customWidth="1"/>
    <col min="2255" max="2255" width="10.5703125" style="110" bestFit="1" customWidth="1"/>
    <col min="2256" max="2257" width="18" style="110" bestFit="1" customWidth="1"/>
    <col min="2258" max="2258" width="8.7109375" style="110" bestFit="1" customWidth="1"/>
    <col min="2259" max="2259" width="14.5703125" style="110" bestFit="1" customWidth="1"/>
    <col min="2260" max="2260" width="15.140625" style="110" bestFit="1" customWidth="1"/>
    <col min="2261" max="2261" width="14.42578125" style="110" bestFit="1" customWidth="1"/>
    <col min="2262" max="2262" width="18.140625" style="110" bestFit="1" customWidth="1"/>
    <col min="2263" max="2263" width="11.28515625" style="110" bestFit="1" customWidth="1"/>
    <col min="2264" max="2264" width="18.85546875" style="110" bestFit="1" customWidth="1"/>
    <col min="2265" max="2265" width="15.5703125" style="110" bestFit="1" customWidth="1"/>
    <col min="2266" max="2266" width="20.42578125" style="110" bestFit="1" customWidth="1"/>
    <col min="2267" max="2267" width="11.42578125" style="110" bestFit="1" customWidth="1"/>
    <col min="2268" max="2268" width="19.42578125" style="110" bestFit="1" customWidth="1"/>
    <col min="2269" max="2269" width="16.28515625" style="110" bestFit="1" customWidth="1"/>
    <col min="2270" max="2270" width="11.42578125" style="110" bestFit="1" customWidth="1"/>
    <col min="2271" max="2271" width="7.5703125" style="110" bestFit="1" customWidth="1"/>
    <col min="2272" max="2272" width="18" style="110" bestFit="1" customWidth="1"/>
    <col min="2273" max="2273" width="14.5703125" style="110" bestFit="1" customWidth="1"/>
    <col min="2274" max="2274" width="14.42578125" style="110" bestFit="1" customWidth="1"/>
    <col min="2275" max="2275" width="12.85546875" style="110" bestFit="1" customWidth="1"/>
    <col min="2276" max="2276" width="8.140625" style="110" bestFit="1" customWidth="1"/>
    <col min="2277" max="2277" width="7.7109375" style="110" bestFit="1" customWidth="1"/>
    <col min="2278" max="2278" width="18.85546875" style="110" bestFit="1" customWidth="1"/>
    <col min="2279" max="2279" width="13.7109375" style="110" bestFit="1" customWidth="1"/>
    <col min="2280" max="2280" width="7.5703125" style="110" bestFit="1" customWidth="1"/>
    <col min="2281" max="2281" width="10.85546875" style="110" bestFit="1" customWidth="1"/>
    <col min="2282" max="2282" width="12.85546875" style="110" bestFit="1" customWidth="1"/>
    <col min="2283" max="2287" width="14" style="110" customWidth="1"/>
    <col min="2288" max="2288" width="15.42578125" style="110" bestFit="1" customWidth="1"/>
    <col min="2289" max="2289" width="13.140625" style="110" bestFit="1" customWidth="1"/>
    <col min="2290" max="2290" width="18.140625" style="110" bestFit="1" customWidth="1"/>
    <col min="2291" max="2292" width="15.42578125" style="110" bestFit="1" customWidth="1"/>
    <col min="2293" max="2293" width="9.7109375" style="110" bestFit="1" customWidth="1"/>
    <col min="2294" max="2294" width="15.85546875" style="110" bestFit="1" customWidth="1"/>
    <col min="2295" max="2299" width="14" style="110" customWidth="1"/>
    <col min="2300" max="2300" width="18.42578125" style="110" bestFit="1" customWidth="1"/>
    <col min="2301" max="2301" width="15.140625" style="110" bestFit="1" customWidth="1"/>
    <col min="2302" max="2302" width="15" style="110" bestFit="1" customWidth="1"/>
    <col min="2303" max="2303" width="18.140625" style="110" bestFit="1" customWidth="1"/>
    <col min="2304" max="2304" width="8.7109375" style="110" bestFit="1" customWidth="1"/>
    <col min="2305" max="2305" width="18.42578125" style="110" bestFit="1" customWidth="1"/>
    <col min="2306" max="2306" width="14.85546875" style="110" bestFit="1" customWidth="1"/>
    <col min="2307" max="2307" width="14.140625" style="110" bestFit="1" customWidth="1"/>
    <col min="2308" max="2308" width="13.42578125" style="110" bestFit="1" customWidth="1"/>
    <col min="2309" max="2309" width="8.7109375" style="110" bestFit="1" customWidth="1"/>
    <col min="2310" max="2310" width="15.42578125" style="110" bestFit="1" customWidth="1"/>
    <col min="2311" max="2311" width="12.85546875" style="110" bestFit="1" customWidth="1"/>
    <col min="2312" max="2312" width="15.42578125" style="110" bestFit="1" customWidth="1"/>
    <col min="2313" max="2313" width="19.85546875" style="110" bestFit="1" customWidth="1"/>
    <col min="2314" max="2314" width="10.5703125" style="110" bestFit="1" customWidth="1"/>
    <col min="2315" max="2315" width="19.85546875" style="110" bestFit="1" customWidth="1"/>
    <col min="2316" max="2316" width="15.28515625" style="110" bestFit="1" customWidth="1"/>
    <col min="2317" max="2317" width="15.85546875" style="110" bestFit="1" customWidth="1"/>
    <col min="2318" max="2318" width="17.42578125" style="110" bestFit="1" customWidth="1"/>
    <col min="2319" max="2319" width="14" style="110" bestFit="1" customWidth="1"/>
    <col min="2320" max="2326" width="14" style="110" customWidth="1"/>
    <col min="2327" max="2327" width="17.42578125" style="110" bestFit="1" customWidth="1"/>
    <col min="2328" max="2328" width="14" style="110" customWidth="1"/>
    <col min="2329" max="2329" width="9.5703125" style="110" bestFit="1" customWidth="1"/>
    <col min="2330" max="2330" width="15.5703125" style="110" bestFit="1" customWidth="1"/>
    <col min="2331" max="2331" width="16.5703125" style="110" bestFit="1" customWidth="1"/>
    <col min="2332" max="2332" width="14" style="110" customWidth="1"/>
    <col min="2333" max="2333" width="9.5703125" style="110" bestFit="1" customWidth="1"/>
    <col min="2334" max="2334" width="15.5703125" style="110" bestFit="1" customWidth="1"/>
    <col min="2335" max="2335" width="16.5703125" style="110" bestFit="1" customWidth="1"/>
    <col min="2336" max="2336" width="14.140625" style="110" bestFit="1" customWidth="1"/>
    <col min="2337" max="2341" width="14" style="110" customWidth="1"/>
    <col min="2342" max="2457" width="9.140625" style="110"/>
    <col min="2458" max="2458" width="0.140625" style="110" customWidth="1"/>
    <col min="2459" max="2459" width="17.140625" style="110" customWidth="1"/>
    <col min="2460" max="2460" width="8.5703125" style="110" customWidth="1"/>
    <col min="2461" max="2469" width="0" style="110" hidden="1" customWidth="1"/>
    <col min="2470" max="2470" width="5.140625" style="110" customWidth="1"/>
    <col min="2471" max="2471" width="0" style="110" hidden="1" customWidth="1"/>
    <col min="2472" max="2472" width="4.140625" style="110" customWidth="1"/>
    <col min="2473" max="2473" width="1.7109375" style="110" customWidth="1"/>
    <col min="2474" max="2474" width="5.28515625" style="110" customWidth="1"/>
    <col min="2475" max="2475" width="12.85546875" style="110" bestFit="1" customWidth="1"/>
    <col min="2476" max="2476" width="12.85546875" style="110" customWidth="1"/>
    <col min="2477" max="2480" width="9.140625" style="110"/>
    <col min="2481" max="2481" width="27.85546875" style="110" bestFit="1" customWidth="1"/>
    <col min="2482" max="2483" width="12.7109375" style="110" customWidth="1"/>
    <col min="2484" max="2484" width="9.140625" style="110"/>
    <col min="2485" max="2485" width="17" style="110" bestFit="1" customWidth="1"/>
    <col min="2486" max="2487" width="9.140625" style="110"/>
    <col min="2488" max="2488" width="14" style="110" bestFit="1" customWidth="1"/>
    <col min="2489" max="2489" width="12" style="110" bestFit="1" customWidth="1"/>
    <col min="2490" max="2490" width="12.5703125" style="110" bestFit="1" customWidth="1"/>
    <col min="2491" max="2491" width="14" style="110" bestFit="1" customWidth="1"/>
    <col min="2492" max="2492" width="19" style="110" bestFit="1" customWidth="1"/>
    <col min="2493" max="2493" width="15.7109375" style="110" bestFit="1" customWidth="1"/>
    <col min="2494" max="2494" width="22.28515625" style="110" bestFit="1" customWidth="1"/>
    <col min="2495" max="2495" width="10.5703125" style="110" bestFit="1" customWidth="1"/>
    <col min="2496" max="2496" width="14" style="110" bestFit="1" customWidth="1"/>
    <col min="2497" max="2497" width="14.85546875" style="110" bestFit="1" customWidth="1"/>
    <col min="2498" max="2498" width="11.28515625" style="110" bestFit="1" customWidth="1"/>
    <col min="2499" max="2499" width="14.7109375" style="110" bestFit="1" customWidth="1"/>
    <col min="2500" max="2500" width="11.5703125" style="110" bestFit="1" customWidth="1"/>
    <col min="2501" max="2501" width="18" style="110" bestFit="1" customWidth="1"/>
    <col min="2502" max="2502" width="7.42578125" style="110" bestFit="1" customWidth="1"/>
    <col min="2503" max="2503" width="14" style="110" bestFit="1" customWidth="1"/>
    <col min="2504" max="2508" width="14" style="110" customWidth="1"/>
    <col min="2509" max="2509" width="13.7109375" style="110" bestFit="1" customWidth="1"/>
    <col min="2510" max="2510" width="12.140625" style="110" bestFit="1" customWidth="1"/>
    <col min="2511" max="2511" width="10.5703125" style="110" bestFit="1" customWidth="1"/>
    <col min="2512" max="2513" width="18" style="110" bestFit="1" customWidth="1"/>
    <col min="2514" max="2514" width="8.7109375" style="110" bestFit="1" customWidth="1"/>
    <col min="2515" max="2515" width="14.5703125" style="110" bestFit="1" customWidth="1"/>
    <col min="2516" max="2516" width="15.140625" style="110" bestFit="1" customWidth="1"/>
    <col min="2517" max="2517" width="14.42578125" style="110" bestFit="1" customWidth="1"/>
    <col min="2518" max="2518" width="18.140625" style="110" bestFit="1" customWidth="1"/>
    <col min="2519" max="2519" width="11.28515625" style="110" bestFit="1" customWidth="1"/>
    <col min="2520" max="2520" width="18.85546875" style="110" bestFit="1" customWidth="1"/>
    <col min="2521" max="2521" width="15.5703125" style="110" bestFit="1" customWidth="1"/>
    <col min="2522" max="2522" width="20.42578125" style="110" bestFit="1" customWidth="1"/>
    <col min="2523" max="2523" width="11.42578125" style="110" bestFit="1" customWidth="1"/>
    <col min="2524" max="2524" width="19.42578125" style="110" bestFit="1" customWidth="1"/>
    <col min="2525" max="2525" width="16.28515625" style="110" bestFit="1" customWidth="1"/>
    <col min="2526" max="2526" width="11.42578125" style="110" bestFit="1" customWidth="1"/>
    <col min="2527" max="2527" width="7.5703125" style="110" bestFit="1" customWidth="1"/>
    <col min="2528" max="2528" width="18" style="110" bestFit="1" customWidth="1"/>
    <col min="2529" max="2529" width="14.5703125" style="110" bestFit="1" customWidth="1"/>
    <col min="2530" max="2530" width="14.42578125" style="110" bestFit="1" customWidth="1"/>
    <col min="2531" max="2531" width="12.85546875" style="110" bestFit="1" customWidth="1"/>
    <col min="2532" max="2532" width="8.140625" style="110" bestFit="1" customWidth="1"/>
    <col min="2533" max="2533" width="7.7109375" style="110" bestFit="1" customWidth="1"/>
    <col min="2534" max="2534" width="18.85546875" style="110" bestFit="1" customWidth="1"/>
    <col min="2535" max="2535" width="13.7109375" style="110" bestFit="1" customWidth="1"/>
    <col min="2536" max="2536" width="7.5703125" style="110" bestFit="1" customWidth="1"/>
    <col min="2537" max="2537" width="10.85546875" style="110" bestFit="1" customWidth="1"/>
    <col min="2538" max="2538" width="12.85546875" style="110" bestFit="1" customWidth="1"/>
    <col min="2539" max="2543" width="14" style="110" customWidth="1"/>
    <col min="2544" max="2544" width="15.42578125" style="110" bestFit="1" customWidth="1"/>
    <col min="2545" max="2545" width="13.140625" style="110" bestFit="1" customWidth="1"/>
    <col min="2546" max="2546" width="18.140625" style="110" bestFit="1" customWidth="1"/>
    <col min="2547" max="2548" width="15.42578125" style="110" bestFit="1" customWidth="1"/>
    <col min="2549" max="2549" width="9.7109375" style="110" bestFit="1" customWidth="1"/>
    <col min="2550" max="2550" width="15.85546875" style="110" bestFit="1" customWidth="1"/>
    <col min="2551" max="2555" width="14" style="110" customWidth="1"/>
    <col min="2556" max="2556" width="18.42578125" style="110" bestFit="1" customWidth="1"/>
    <col min="2557" max="2557" width="15.140625" style="110" bestFit="1" customWidth="1"/>
    <col min="2558" max="2558" width="15" style="110" bestFit="1" customWidth="1"/>
    <col min="2559" max="2559" width="18.140625" style="110" bestFit="1" customWidth="1"/>
    <col min="2560" max="2560" width="8.7109375" style="110" bestFit="1" customWidth="1"/>
    <col min="2561" max="2561" width="18.42578125" style="110" bestFit="1" customWidth="1"/>
    <col min="2562" max="2562" width="14.85546875" style="110" bestFit="1" customWidth="1"/>
    <col min="2563" max="2563" width="14.140625" style="110" bestFit="1" customWidth="1"/>
    <col min="2564" max="2564" width="13.42578125" style="110" bestFit="1" customWidth="1"/>
    <col min="2565" max="2565" width="8.7109375" style="110" bestFit="1" customWidth="1"/>
    <col min="2566" max="2566" width="15.42578125" style="110" bestFit="1" customWidth="1"/>
    <col min="2567" max="2567" width="12.85546875" style="110" bestFit="1" customWidth="1"/>
    <col min="2568" max="2568" width="15.42578125" style="110" bestFit="1" customWidth="1"/>
    <col min="2569" max="2569" width="19.85546875" style="110" bestFit="1" customWidth="1"/>
    <col min="2570" max="2570" width="10.5703125" style="110" bestFit="1" customWidth="1"/>
    <col min="2571" max="2571" width="19.85546875" style="110" bestFit="1" customWidth="1"/>
    <col min="2572" max="2572" width="15.28515625" style="110" bestFit="1" customWidth="1"/>
    <col min="2573" max="2573" width="15.85546875" style="110" bestFit="1" customWidth="1"/>
    <col min="2574" max="2574" width="17.42578125" style="110" bestFit="1" customWidth="1"/>
    <col min="2575" max="2575" width="14" style="110" bestFit="1" customWidth="1"/>
    <col min="2576" max="2582" width="14" style="110" customWidth="1"/>
    <col min="2583" max="2583" width="17.42578125" style="110" bestFit="1" customWidth="1"/>
    <col min="2584" max="2584" width="14" style="110" customWidth="1"/>
    <col min="2585" max="2585" width="9.5703125" style="110" bestFit="1" customWidth="1"/>
    <col min="2586" max="2586" width="15.5703125" style="110" bestFit="1" customWidth="1"/>
    <col min="2587" max="2587" width="16.5703125" style="110" bestFit="1" customWidth="1"/>
    <col min="2588" max="2588" width="14" style="110" customWidth="1"/>
    <col min="2589" max="2589" width="9.5703125" style="110" bestFit="1" customWidth="1"/>
    <col min="2590" max="2590" width="15.5703125" style="110" bestFit="1" customWidth="1"/>
    <col min="2591" max="2591" width="16.5703125" style="110" bestFit="1" customWidth="1"/>
    <col min="2592" max="2592" width="14.140625" style="110" bestFit="1" customWidth="1"/>
    <col min="2593" max="2597" width="14" style="110" customWidth="1"/>
    <col min="2598" max="2713" width="9.140625" style="110"/>
    <col min="2714" max="2714" width="0.140625" style="110" customWidth="1"/>
    <col min="2715" max="2715" width="17.140625" style="110" customWidth="1"/>
    <col min="2716" max="2716" width="8.5703125" style="110" customWidth="1"/>
    <col min="2717" max="2725" width="0" style="110" hidden="1" customWidth="1"/>
    <col min="2726" max="2726" width="5.140625" style="110" customWidth="1"/>
    <col min="2727" max="2727" width="0" style="110" hidden="1" customWidth="1"/>
    <col min="2728" max="2728" width="4.140625" style="110" customWidth="1"/>
    <col min="2729" max="2729" width="1.7109375" style="110" customWidth="1"/>
    <col min="2730" max="2730" width="5.28515625" style="110" customWidth="1"/>
    <col min="2731" max="2731" width="12.85546875" style="110" bestFit="1" customWidth="1"/>
    <col min="2732" max="2732" width="12.85546875" style="110" customWidth="1"/>
    <col min="2733" max="2736" width="9.140625" style="110"/>
    <col min="2737" max="2737" width="27.85546875" style="110" bestFit="1" customWidth="1"/>
    <col min="2738" max="2739" width="12.7109375" style="110" customWidth="1"/>
    <col min="2740" max="2740" width="9.140625" style="110"/>
    <col min="2741" max="2741" width="17" style="110" bestFit="1" customWidth="1"/>
    <col min="2742" max="2743" width="9.140625" style="110"/>
    <col min="2744" max="2744" width="14" style="110" bestFit="1" customWidth="1"/>
    <col min="2745" max="2745" width="12" style="110" bestFit="1" customWidth="1"/>
    <col min="2746" max="2746" width="12.5703125" style="110" bestFit="1" customWidth="1"/>
    <col min="2747" max="2747" width="14" style="110" bestFit="1" customWidth="1"/>
    <col min="2748" max="2748" width="19" style="110" bestFit="1" customWidth="1"/>
    <col min="2749" max="2749" width="15.7109375" style="110" bestFit="1" customWidth="1"/>
    <col min="2750" max="2750" width="22.28515625" style="110" bestFit="1" customWidth="1"/>
    <col min="2751" max="2751" width="10.5703125" style="110" bestFit="1" customWidth="1"/>
    <col min="2752" max="2752" width="14" style="110" bestFit="1" customWidth="1"/>
    <col min="2753" max="2753" width="14.85546875" style="110" bestFit="1" customWidth="1"/>
    <col min="2754" max="2754" width="11.28515625" style="110" bestFit="1" customWidth="1"/>
    <col min="2755" max="2755" width="14.7109375" style="110" bestFit="1" customWidth="1"/>
    <col min="2756" max="2756" width="11.5703125" style="110" bestFit="1" customWidth="1"/>
    <col min="2757" max="2757" width="18" style="110" bestFit="1" customWidth="1"/>
    <col min="2758" max="2758" width="7.42578125" style="110" bestFit="1" customWidth="1"/>
    <col min="2759" max="2759" width="14" style="110" bestFit="1" customWidth="1"/>
    <col min="2760" max="2764" width="14" style="110" customWidth="1"/>
    <col min="2765" max="2765" width="13.7109375" style="110" bestFit="1" customWidth="1"/>
    <col min="2766" max="2766" width="12.140625" style="110" bestFit="1" customWidth="1"/>
    <col min="2767" max="2767" width="10.5703125" style="110" bestFit="1" customWidth="1"/>
    <col min="2768" max="2769" width="18" style="110" bestFit="1" customWidth="1"/>
    <col min="2770" max="2770" width="8.7109375" style="110" bestFit="1" customWidth="1"/>
    <col min="2771" max="2771" width="14.5703125" style="110" bestFit="1" customWidth="1"/>
    <col min="2772" max="2772" width="15.140625" style="110" bestFit="1" customWidth="1"/>
    <col min="2773" max="2773" width="14.42578125" style="110" bestFit="1" customWidth="1"/>
    <col min="2774" max="2774" width="18.140625" style="110" bestFit="1" customWidth="1"/>
    <col min="2775" max="2775" width="11.28515625" style="110" bestFit="1" customWidth="1"/>
    <col min="2776" max="2776" width="18.85546875" style="110" bestFit="1" customWidth="1"/>
    <col min="2777" max="2777" width="15.5703125" style="110" bestFit="1" customWidth="1"/>
    <col min="2778" max="2778" width="20.42578125" style="110" bestFit="1" customWidth="1"/>
    <col min="2779" max="2779" width="11.42578125" style="110" bestFit="1" customWidth="1"/>
    <col min="2780" max="2780" width="19.42578125" style="110" bestFit="1" customWidth="1"/>
    <col min="2781" max="2781" width="16.28515625" style="110" bestFit="1" customWidth="1"/>
    <col min="2782" max="2782" width="11.42578125" style="110" bestFit="1" customWidth="1"/>
    <col min="2783" max="2783" width="7.5703125" style="110" bestFit="1" customWidth="1"/>
    <col min="2784" max="2784" width="18" style="110" bestFit="1" customWidth="1"/>
    <col min="2785" max="2785" width="14.5703125" style="110" bestFit="1" customWidth="1"/>
    <col min="2786" max="2786" width="14.42578125" style="110" bestFit="1" customWidth="1"/>
    <col min="2787" max="2787" width="12.85546875" style="110" bestFit="1" customWidth="1"/>
    <col min="2788" max="2788" width="8.140625" style="110" bestFit="1" customWidth="1"/>
    <col min="2789" max="2789" width="7.7109375" style="110" bestFit="1" customWidth="1"/>
    <col min="2790" max="2790" width="18.85546875" style="110" bestFit="1" customWidth="1"/>
    <col min="2791" max="2791" width="13.7109375" style="110" bestFit="1" customWidth="1"/>
    <col min="2792" max="2792" width="7.5703125" style="110" bestFit="1" customWidth="1"/>
    <col min="2793" max="2793" width="10.85546875" style="110" bestFit="1" customWidth="1"/>
    <col min="2794" max="2794" width="12.85546875" style="110" bestFit="1" customWidth="1"/>
    <col min="2795" max="2799" width="14" style="110" customWidth="1"/>
    <col min="2800" max="2800" width="15.42578125" style="110" bestFit="1" customWidth="1"/>
    <col min="2801" max="2801" width="13.140625" style="110" bestFit="1" customWidth="1"/>
    <col min="2802" max="2802" width="18.140625" style="110" bestFit="1" customWidth="1"/>
    <col min="2803" max="2804" width="15.42578125" style="110" bestFit="1" customWidth="1"/>
    <col min="2805" max="2805" width="9.7109375" style="110" bestFit="1" customWidth="1"/>
    <col min="2806" max="2806" width="15.85546875" style="110" bestFit="1" customWidth="1"/>
    <col min="2807" max="2811" width="14" style="110" customWidth="1"/>
    <col min="2812" max="2812" width="18.42578125" style="110" bestFit="1" customWidth="1"/>
    <col min="2813" max="2813" width="15.140625" style="110" bestFit="1" customWidth="1"/>
    <col min="2814" max="2814" width="15" style="110" bestFit="1" customWidth="1"/>
    <col min="2815" max="2815" width="18.140625" style="110" bestFit="1" customWidth="1"/>
    <col min="2816" max="2816" width="8.7109375" style="110" bestFit="1" customWidth="1"/>
    <col min="2817" max="2817" width="18.42578125" style="110" bestFit="1" customWidth="1"/>
    <col min="2818" max="2818" width="14.85546875" style="110" bestFit="1" customWidth="1"/>
    <col min="2819" max="2819" width="14.140625" style="110" bestFit="1" customWidth="1"/>
    <col min="2820" max="2820" width="13.42578125" style="110" bestFit="1" customWidth="1"/>
    <col min="2821" max="2821" width="8.7109375" style="110" bestFit="1" customWidth="1"/>
    <col min="2822" max="2822" width="15.42578125" style="110" bestFit="1" customWidth="1"/>
    <col min="2823" max="2823" width="12.85546875" style="110" bestFit="1" customWidth="1"/>
    <col min="2824" max="2824" width="15.42578125" style="110" bestFit="1" customWidth="1"/>
    <col min="2825" max="2825" width="19.85546875" style="110" bestFit="1" customWidth="1"/>
    <col min="2826" max="2826" width="10.5703125" style="110" bestFit="1" customWidth="1"/>
    <col min="2827" max="2827" width="19.85546875" style="110" bestFit="1" customWidth="1"/>
    <col min="2828" max="2828" width="15.28515625" style="110" bestFit="1" customWidth="1"/>
    <col min="2829" max="2829" width="15.85546875" style="110" bestFit="1" customWidth="1"/>
    <col min="2830" max="2830" width="17.42578125" style="110" bestFit="1" customWidth="1"/>
    <col min="2831" max="2831" width="14" style="110" bestFit="1" customWidth="1"/>
    <col min="2832" max="2838" width="14" style="110" customWidth="1"/>
    <col min="2839" max="2839" width="17.42578125" style="110" bestFit="1" customWidth="1"/>
    <col min="2840" max="2840" width="14" style="110" customWidth="1"/>
    <col min="2841" max="2841" width="9.5703125" style="110" bestFit="1" customWidth="1"/>
    <col min="2842" max="2842" width="15.5703125" style="110" bestFit="1" customWidth="1"/>
    <col min="2843" max="2843" width="16.5703125" style="110" bestFit="1" customWidth="1"/>
    <col min="2844" max="2844" width="14" style="110" customWidth="1"/>
    <col min="2845" max="2845" width="9.5703125" style="110" bestFit="1" customWidth="1"/>
    <col min="2846" max="2846" width="15.5703125" style="110" bestFit="1" customWidth="1"/>
    <col min="2847" max="2847" width="16.5703125" style="110" bestFit="1" customWidth="1"/>
    <col min="2848" max="2848" width="14.140625" style="110" bestFit="1" customWidth="1"/>
    <col min="2849" max="2853" width="14" style="110" customWidth="1"/>
    <col min="2854" max="2969" width="9.140625" style="110"/>
    <col min="2970" max="2970" width="0.140625" style="110" customWidth="1"/>
    <col min="2971" max="2971" width="17.140625" style="110" customWidth="1"/>
    <col min="2972" max="2972" width="8.5703125" style="110" customWidth="1"/>
    <col min="2973" max="2981" width="0" style="110" hidden="1" customWidth="1"/>
    <col min="2982" max="2982" width="5.140625" style="110" customWidth="1"/>
    <col min="2983" max="2983" width="0" style="110" hidden="1" customWidth="1"/>
    <col min="2984" max="2984" width="4.140625" style="110" customWidth="1"/>
    <col min="2985" max="2985" width="1.7109375" style="110" customWidth="1"/>
    <col min="2986" max="2986" width="5.28515625" style="110" customWidth="1"/>
    <col min="2987" max="2987" width="12.85546875" style="110" bestFit="1" customWidth="1"/>
    <col min="2988" max="2988" width="12.85546875" style="110" customWidth="1"/>
    <col min="2989" max="2992" width="9.140625" style="110"/>
    <col min="2993" max="2993" width="27.85546875" style="110" bestFit="1" customWidth="1"/>
    <col min="2994" max="2995" width="12.7109375" style="110" customWidth="1"/>
    <col min="2996" max="2996" width="9.140625" style="110"/>
    <col min="2997" max="2997" width="17" style="110" bestFit="1" customWidth="1"/>
    <col min="2998" max="2999" width="9.140625" style="110"/>
    <col min="3000" max="3000" width="14" style="110" bestFit="1" customWidth="1"/>
    <col min="3001" max="3001" width="12" style="110" bestFit="1" customWidth="1"/>
    <col min="3002" max="3002" width="12.5703125" style="110" bestFit="1" customWidth="1"/>
    <col min="3003" max="3003" width="14" style="110" bestFit="1" customWidth="1"/>
    <col min="3004" max="3004" width="19" style="110" bestFit="1" customWidth="1"/>
    <col min="3005" max="3005" width="15.7109375" style="110" bestFit="1" customWidth="1"/>
    <col min="3006" max="3006" width="22.28515625" style="110" bestFit="1" customWidth="1"/>
    <col min="3007" max="3007" width="10.5703125" style="110" bestFit="1" customWidth="1"/>
    <col min="3008" max="3008" width="14" style="110" bestFit="1" customWidth="1"/>
    <col min="3009" max="3009" width="14.85546875" style="110" bestFit="1" customWidth="1"/>
    <col min="3010" max="3010" width="11.28515625" style="110" bestFit="1" customWidth="1"/>
    <col min="3011" max="3011" width="14.7109375" style="110" bestFit="1" customWidth="1"/>
    <col min="3012" max="3012" width="11.5703125" style="110" bestFit="1" customWidth="1"/>
    <col min="3013" max="3013" width="18" style="110" bestFit="1" customWidth="1"/>
    <col min="3014" max="3014" width="7.42578125" style="110" bestFit="1" customWidth="1"/>
    <col min="3015" max="3015" width="14" style="110" bestFit="1" customWidth="1"/>
    <col min="3016" max="3020" width="14" style="110" customWidth="1"/>
    <col min="3021" max="3021" width="13.7109375" style="110" bestFit="1" customWidth="1"/>
    <col min="3022" max="3022" width="12.140625" style="110" bestFit="1" customWidth="1"/>
    <col min="3023" max="3023" width="10.5703125" style="110" bestFit="1" customWidth="1"/>
    <col min="3024" max="3025" width="18" style="110" bestFit="1" customWidth="1"/>
    <col min="3026" max="3026" width="8.7109375" style="110" bestFit="1" customWidth="1"/>
    <col min="3027" max="3027" width="14.5703125" style="110" bestFit="1" customWidth="1"/>
    <col min="3028" max="3028" width="15.140625" style="110" bestFit="1" customWidth="1"/>
    <col min="3029" max="3029" width="14.42578125" style="110" bestFit="1" customWidth="1"/>
    <col min="3030" max="3030" width="18.140625" style="110" bestFit="1" customWidth="1"/>
    <col min="3031" max="3031" width="11.28515625" style="110" bestFit="1" customWidth="1"/>
    <col min="3032" max="3032" width="18.85546875" style="110" bestFit="1" customWidth="1"/>
    <col min="3033" max="3033" width="15.5703125" style="110" bestFit="1" customWidth="1"/>
    <col min="3034" max="3034" width="20.42578125" style="110" bestFit="1" customWidth="1"/>
    <col min="3035" max="3035" width="11.42578125" style="110" bestFit="1" customWidth="1"/>
    <col min="3036" max="3036" width="19.42578125" style="110" bestFit="1" customWidth="1"/>
    <col min="3037" max="3037" width="16.28515625" style="110" bestFit="1" customWidth="1"/>
    <col min="3038" max="3038" width="11.42578125" style="110" bestFit="1" customWidth="1"/>
    <col min="3039" max="3039" width="7.5703125" style="110" bestFit="1" customWidth="1"/>
    <col min="3040" max="3040" width="18" style="110" bestFit="1" customWidth="1"/>
    <col min="3041" max="3041" width="14.5703125" style="110" bestFit="1" customWidth="1"/>
    <col min="3042" max="3042" width="14.42578125" style="110" bestFit="1" customWidth="1"/>
    <col min="3043" max="3043" width="12.85546875" style="110" bestFit="1" customWidth="1"/>
    <col min="3044" max="3044" width="8.140625" style="110" bestFit="1" customWidth="1"/>
    <col min="3045" max="3045" width="7.7109375" style="110" bestFit="1" customWidth="1"/>
    <col min="3046" max="3046" width="18.85546875" style="110" bestFit="1" customWidth="1"/>
    <col min="3047" max="3047" width="13.7109375" style="110" bestFit="1" customWidth="1"/>
    <col min="3048" max="3048" width="7.5703125" style="110" bestFit="1" customWidth="1"/>
    <col min="3049" max="3049" width="10.85546875" style="110" bestFit="1" customWidth="1"/>
    <col min="3050" max="3050" width="12.85546875" style="110" bestFit="1" customWidth="1"/>
    <col min="3051" max="3055" width="14" style="110" customWidth="1"/>
    <col min="3056" max="3056" width="15.42578125" style="110" bestFit="1" customWidth="1"/>
    <col min="3057" max="3057" width="13.140625" style="110" bestFit="1" customWidth="1"/>
    <col min="3058" max="3058" width="18.140625" style="110" bestFit="1" customWidth="1"/>
    <col min="3059" max="3060" width="15.42578125" style="110" bestFit="1" customWidth="1"/>
    <col min="3061" max="3061" width="9.7109375" style="110" bestFit="1" customWidth="1"/>
    <col min="3062" max="3062" width="15.85546875" style="110" bestFit="1" customWidth="1"/>
    <col min="3063" max="3067" width="14" style="110" customWidth="1"/>
    <col min="3068" max="3068" width="18.42578125" style="110" bestFit="1" customWidth="1"/>
    <col min="3069" max="3069" width="15.140625" style="110" bestFit="1" customWidth="1"/>
    <col min="3070" max="3070" width="15" style="110" bestFit="1" customWidth="1"/>
    <col min="3071" max="3071" width="18.140625" style="110" bestFit="1" customWidth="1"/>
    <col min="3072" max="3072" width="8.7109375" style="110" bestFit="1" customWidth="1"/>
    <col min="3073" max="3073" width="18.42578125" style="110" bestFit="1" customWidth="1"/>
    <col min="3074" max="3074" width="14.85546875" style="110" bestFit="1" customWidth="1"/>
    <col min="3075" max="3075" width="14.140625" style="110" bestFit="1" customWidth="1"/>
    <col min="3076" max="3076" width="13.42578125" style="110" bestFit="1" customWidth="1"/>
    <col min="3077" max="3077" width="8.7109375" style="110" bestFit="1" customWidth="1"/>
    <col min="3078" max="3078" width="15.42578125" style="110" bestFit="1" customWidth="1"/>
    <col min="3079" max="3079" width="12.85546875" style="110" bestFit="1" customWidth="1"/>
    <col min="3080" max="3080" width="15.42578125" style="110" bestFit="1" customWidth="1"/>
    <col min="3081" max="3081" width="19.85546875" style="110" bestFit="1" customWidth="1"/>
    <col min="3082" max="3082" width="10.5703125" style="110" bestFit="1" customWidth="1"/>
    <col min="3083" max="3083" width="19.85546875" style="110" bestFit="1" customWidth="1"/>
    <col min="3084" max="3084" width="15.28515625" style="110" bestFit="1" customWidth="1"/>
    <col min="3085" max="3085" width="15.85546875" style="110" bestFit="1" customWidth="1"/>
    <col min="3086" max="3086" width="17.42578125" style="110" bestFit="1" customWidth="1"/>
    <col min="3087" max="3087" width="14" style="110" bestFit="1" customWidth="1"/>
    <col min="3088" max="3094" width="14" style="110" customWidth="1"/>
    <col min="3095" max="3095" width="17.42578125" style="110" bestFit="1" customWidth="1"/>
    <col min="3096" max="3096" width="14" style="110" customWidth="1"/>
    <col min="3097" max="3097" width="9.5703125" style="110" bestFit="1" customWidth="1"/>
    <col min="3098" max="3098" width="15.5703125" style="110" bestFit="1" customWidth="1"/>
    <col min="3099" max="3099" width="16.5703125" style="110" bestFit="1" customWidth="1"/>
    <col min="3100" max="3100" width="14" style="110" customWidth="1"/>
    <col min="3101" max="3101" width="9.5703125" style="110" bestFit="1" customWidth="1"/>
    <col min="3102" max="3102" width="15.5703125" style="110" bestFit="1" customWidth="1"/>
    <col min="3103" max="3103" width="16.5703125" style="110" bestFit="1" customWidth="1"/>
    <col min="3104" max="3104" width="14.140625" style="110" bestFit="1" customWidth="1"/>
    <col min="3105" max="3109" width="14" style="110" customWidth="1"/>
    <col min="3110" max="3225" width="9.140625" style="110"/>
    <col min="3226" max="3226" width="0.140625" style="110" customWidth="1"/>
    <col min="3227" max="3227" width="17.140625" style="110" customWidth="1"/>
    <col min="3228" max="3228" width="8.5703125" style="110" customWidth="1"/>
    <col min="3229" max="3237" width="0" style="110" hidden="1" customWidth="1"/>
    <col min="3238" max="3238" width="5.140625" style="110" customWidth="1"/>
    <col min="3239" max="3239" width="0" style="110" hidden="1" customWidth="1"/>
    <col min="3240" max="3240" width="4.140625" style="110" customWidth="1"/>
    <col min="3241" max="3241" width="1.7109375" style="110" customWidth="1"/>
    <col min="3242" max="3242" width="5.28515625" style="110" customWidth="1"/>
    <col min="3243" max="3243" width="12.85546875" style="110" bestFit="1" customWidth="1"/>
    <col min="3244" max="3244" width="12.85546875" style="110" customWidth="1"/>
    <col min="3245" max="3248" width="9.140625" style="110"/>
    <col min="3249" max="3249" width="27.85546875" style="110" bestFit="1" customWidth="1"/>
    <col min="3250" max="3251" width="12.7109375" style="110" customWidth="1"/>
    <col min="3252" max="3252" width="9.140625" style="110"/>
    <col min="3253" max="3253" width="17" style="110" bestFit="1" customWidth="1"/>
    <col min="3254" max="3255" width="9.140625" style="110"/>
    <col min="3256" max="3256" width="14" style="110" bestFit="1" customWidth="1"/>
    <col min="3257" max="3257" width="12" style="110" bestFit="1" customWidth="1"/>
    <col min="3258" max="3258" width="12.5703125" style="110" bestFit="1" customWidth="1"/>
    <col min="3259" max="3259" width="14" style="110" bestFit="1" customWidth="1"/>
    <col min="3260" max="3260" width="19" style="110" bestFit="1" customWidth="1"/>
    <col min="3261" max="3261" width="15.7109375" style="110" bestFit="1" customWidth="1"/>
    <col min="3262" max="3262" width="22.28515625" style="110" bestFit="1" customWidth="1"/>
    <col min="3263" max="3263" width="10.5703125" style="110" bestFit="1" customWidth="1"/>
    <col min="3264" max="3264" width="14" style="110" bestFit="1" customWidth="1"/>
    <col min="3265" max="3265" width="14.85546875" style="110" bestFit="1" customWidth="1"/>
    <col min="3266" max="3266" width="11.28515625" style="110" bestFit="1" customWidth="1"/>
    <col min="3267" max="3267" width="14.7109375" style="110" bestFit="1" customWidth="1"/>
    <col min="3268" max="3268" width="11.5703125" style="110" bestFit="1" customWidth="1"/>
    <col min="3269" max="3269" width="18" style="110" bestFit="1" customWidth="1"/>
    <col min="3270" max="3270" width="7.42578125" style="110" bestFit="1" customWidth="1"/>
    <col min="3271" max="3271" width="14" style="110" bestFit="1" customWidth="1"/>
    <col min="3272" max="3276" width="14" style="110" customWidth="1"/>
    <col min="3277" max="3277" width="13.7109375" style="110" bestFit="1" customWidth="1"/>
    <col min="3278" max="3278" width="12.140625" style="110" bestFit="1" customWidth="1"/>
    <col min="3279" max="3279" width="10.5703125" style="110" bestFit="1" customWidth="1"/>
    <col min="3280" max="3281" width="18" style="110" bestFit="1" customWidth="1"/>
    <col min="3282" max="3282" width="8.7109375" style="110" bestFit="1" customWidth="1"/>
    <col min="3283" max="3283" width="14.5703125" style="110" bestFit="1" customWidth="1"/>
    <col min="3284" max="3284" width="15.140625" style="110" bestFit="1" customWidth="1"/>
    <col min="3285" max="3285" width="14.42578125" style="110" bestFit="1" customWidth="1"/>
    <col min="3286" max="3286" width="18.140625" style="110" bestFit="1" customWidth="1"/>
    <col min="3287" max="3287" width="11.28515625" style="110" bestFit="1" customWidth="1"/>
    <col min="3288" max="3288" width="18.85546875" style="110" bestFit="1" customWidth="1"/>
    <col min="3289" max="3289" width="15.5703125" style="110" bestFit="1" customWidth="1"/>
    <col min="3290" max="3290" width="20.42578125" style="110" bestFit="1" customWidth="1"/>
    <col min="3291" max="3291" width="11.42578125" style="110" bestFit="1" customWidth="1"/>
    <col min="3292" max="3292" width="19.42578125" style="110" bestFit="1" customWidth="1"/>
    <col min="3293" max="3293" width="16.28515625" style="110" bestFit="1" customWidth="1"/>
    <col min="3294" max="3294" width="11.42578125" style="110" bestFit="1" customWidth="1"/>
    <col min="3295" max="3295" width="7.5703125" style="110" bestFit="1" customWidth="1"/>
    <col min="3296" max="3296" width="18" style="110" bestFit="1" customWidth="1"/>
    <col min="3297" max="3297" width="14.5703125" style="110" bestFit="1" customWidth="1"/>
    <col min="3298" max="3298" width="14.42578125" style="110" bestFit="1" customWidth="1"/>
    <col min="3299" max="3299" width="12.85546875" style="110" bestFit="1" customWidth="1"/>
    <col min="3300" max="3300" width="8.140625" style="110" bestFit="1" customWidth="1"/>
    <col min="3301" max="3301" width="7.7109375" style="110" bestFit="1" customWidth="1"/>
    <col min="3302" max="3302" width="18.85546875" style="110" bestFit="1" customWidth="1"/>
    <col min="3303" max="3303" width="13.7109375" style="110" bestFit="1" customWidth="1"/>
    <col min="3304" max="3304" width="7.5703125" style="110" bestFit="1" customWidth="1"/>
    <col min="3305" max="3305" width="10.85546875" style="110" bestFit="1" customWidth="1"/>
    <col min="3306" max="3306" width="12.85546875" style="110" bestFit="1" customWidth="1"/>
    <col min="3307" max="3311" width="14" style="110" customWidth="1"/>
    <col min="3312" max="3312" width="15.42578125" style="110" bestFit="1" customWidth="1"/>
    <col min="3313" max="3313" width="13.140625" style="110" bestFit="1" customWidth="1"/>
    <col min="3314" max="3314" width="18.140625" style="110" bestFit="1" customWidth="1"/>
    <col min="3315" max="3316" width="15.42578125" style="110" bestFit="1" customWidth="1"/>
    <col min="3317" max="3317" width="9.7109375" style="110" bestFit="1" customWidth="1"/>
    <col min="3318" max="3318" width="15.85546875" style="110" bestFit="1" customWidth="1"/>
    <col min="3319" max="3323" width="14" style="110" customWidth="1"/>
    <col min="3324" max="3324" width="18.42578125" style="110" bestFit="1" customWidth="1"/>
    <col min="3325" max="3325" width="15.140625" style="110" bestFit="1" customWidth="1"/>
    <col min="3326" max="3326" width="15" style="110" bestFit="1" customWidth="1"/>
    <col min="3327" max="3327" width="18.140625" style="110" bestFit="1" customWidth="1"/>
    <col min="3328" max="3328" width="8.7109375" style="110" bestFit="1" customWidth="1"/>
    <col min="3329" max="3329" width="18.42578125" style="110" bestFit="1" customWidth="1"/>
    <col min="3330" max="3330" width="14.85546875" style="110" bestFit="1" customWidth="1"/>
    <col min="3331" max="3331" width="14.140625" style="110" bestFit="1" customWidth="1"/>
    <col min="3332" max="3332" width="13.42578125" style="110" bestFit="1" customWidth="1"/>
    <col min="3333" max="3333" width="8.7109375" style="110" bestFit="1" customWidth="1"/>
    <col min="3334" max="3334" width="15.42578125" style="110" bestFit="1" customWidth="1"/>
    <col min="3335" max="3335" width="12.85546875" style="110" bestFit="1" customWidth="1"/>
    <col min="3336" max="3336" width="15.42578125" style="110" bestFit="1" customWidth="1"/>
    <col min="3337" max="3337" width="19.85546875" style="110" bestFit="1" customWidth="1"/>
    <col min="3338" max="3338" width="10.5703125" style="110" bestFit="1" customWidth="1"/>
    <col min="3339" max="3339" width="19.85546875" style="110" bestFit="1" customWidth="1"/>
    <col min="3340" max="3340" width="15.28515625" style="110" bestFit="1" customWidth="1"/>
    <col min="3341" max="3341" width="15.85546875" style="110" bestFit="1" customWidth="1"/>
    <col min="3342" max="3342" width="17.42578125" style="110" bestFit="1" customWidth="1"/>
    <col min="3343" max="3343" width="14" style="110" bestFit="1" customWidth="1"/>
    <col min="3344" max="3350" width="14" style="110" customWidth="1"/>
    <col min="3351" max="3351" width="17.42578125" style="110" bestFit="1" customWidth="1"/>
    <col min="3352" max="3352" width="14" style="110" customWidth="1"/>
    <col min="3353" max="3353" width="9.5703125" style="110" bestFit="1" customWidth="1"/>
    <col min="3354" max="3354" width="15.5703125" style="110" bestFit="1" customWidth="1"/>
    <col min="3355" max="3355" width="16.5703125" style="110" bestFit="1" customWidth="1"/>
    <col min="3356" max="3356" width="14" style="110" customWidth="1"/>
    <col min="3357" max="3357" width="9.5703125" style="110" bestFit="1" customWidth="1"/>
    <col min="3358" max="3358" width="15.5703125" style="110" bestFit="1" customWidth="1"/>
    <col min="3359" max="3359" width="16.5703125" style="110" bestFit="1" customWidth="1"/>
    <col min="3360" max="3360" width="14.140625" style="110" bestFit="1" customWidth="1"/>
    <col min="3361" max="3365" width="14" style="110" customWidth="1"/>
    <col min="3366" max="3481" width="9.140625" style="110"/>
    <col min="3482" max="3482" width="0.140625" style="110" customWidth="1"/>
    <col min="3483" max="3483" width="17.140625" style="110" customWidth="1"/>
    <col min="3484" max="3484" width="8.5703125" style="110" customWidth="1"/>
    <col min="3485" max="3493" width="0" style="110" hidden="1" customWidth="1"/>
    <col min="3494" max="3494" width="5.140625" style="110" customWidth="1"/>
    <col min="3495" max="3495" width="0" style="110" hidden="1" customWidth="1"/>
    <col min="3496" max="3496" width="4.140625" style="110" customWidth="1"/>
    <col min="3497" max="3497" width="1.7109375" style="110" customWidth="1"/>
    <col min="3498" max="3498" width="5.28515625" style="110" customWidth="1"/>
    <col min="3499" max="3499" width="12.85546875" style="110" bestFit="1" customWidth="1"/>
    <col min="3500" max="3500" width="12.85546875" style="110" customWidth="1"/>
    <col min="3501" max="3504" width="9.140625" style="110"/>
    <col min="3505" max="3505" width="27.85546875" style="110" bestFit="1" customWidth="1"/>
    <col min="3506" max="3507" width="12.7109375" style="110" customWidth="1"/>
    <col min="3508" max="3508" width="9.140625" style="110"/>
    <col min="3509" max="3509" width="17" style="110" bestFit="1" customWidth="1"/>
    <col min="3510" max="3511" width="9.140625" style="110"/>
    <col min="3512" max="3512" width="14" style="110" bestFit="1" customWidth="1"/>
    <col min="3513" max="3513" width="12" style="110" bestFit="1" customWidth="1"/>
    <col min="3514" max="3514" width="12.5703125" style="110" bestFit="1" customWidth="1"/>
    <col min="3515" max="3515" width="14" style="110" bestFit="1" customWidth="1"/>
    <col min="3516" max="3516" width="19" style="110" bestFit="1" customWidth="1"/>
    <col min="3517" max="3517" width="15.7109375" style="110" bestFit="1" customWidth="1"/>
    <col min="3518" max="3518" width="22.28515625" style="110" bestFit="1" customWidth="1"/>
    <col min="3519" max="3519" width="10.5703125" style="110" bestFit="1" customWidth="1"/>
    <col min="3520" max="3520" width="14" style="110" bestFit="1" customWidth="1"/>
    <col min="3521" max="3521" width="14.85546875" style="110" bestFit="1" customWidth="1"/>
    <col min="3522" max="3522" width="11.28515625" style="110" bestFit="1" customWidth="1"/>
    <col min="3523" max="3523" width="14.7109375" style="110" bestFit="1" customWidth="1"/>
    <col min="3524" max="3524" width="11.5703125" style="110" bestFit="1" customWidth="1"/>
    <col min="3525" max="3525" width="18" style="110" bestFit="1" customWidth="1"/>
    <col min="3526" max="3526" width="7.42578125" style="110" bestFit="1" customWidth="1"/>
    <col min="3527" max="3527" width="14" style="110" bestFit="1" customWidth="1"/>
    <col min="3528" max="3532" width="14" style="110" customWidth="1"/>
    <col min="3533" max="3533" width="13.7109375" style="110" bestFit="1" customWidth="1"/>
    <col min="3534" max="3534" width="12.140625" style="110" bestFit="1" customWidth="1"/>
    <col min="3535" max="3535" width="10.5703125" style="110" bestFit="1" customWidth="1"/>
    <col min="3536" max="3537" width="18" style="110" bestFit="1" customWidth="1"/>
    <col min="3538" max="3538" width="8.7109375" style="110" bestFit="1" customWidth="1"/>
    <col min="3539" max="3539" width="14.5703125" style="110" bestFit="1" customWidth="1"/>
    <col min="3540" max="3540" width="15.140625" style="110" bestFit="1" customWidth="1"/>
    <col min="3541" max="3541" width="14.42578125" style="110" bestFit="1" customWidth="1"/>
    <col min="3542" max="3542" width="18.140625" style="110" bestFit="1" customWidth="1"/>
    <col min="3543" max="3543" width="11.28515625" style="110" bestFit="1" customWidth="1"/>
    <col min="3544" max="3544" width="18.85546875" style="110" bestFit="1" customWidth="1"/>
    <col min="3545" max="3545" width="15.5703125" style="110" bestFit="1" customWidth="1"/>
    <col min="3546" max="3546" width="20.42578125" style="110" bestFit="1" customWidth="1"/>
    <col min="3547" max="3547" width="11.42578125" style="110" bestFit="1" customWidth="1"/>
    <col min="3548" max="3548" width="19.42578125" style="110" bestFit="1" customWidth="1"/>
    <col min="3549" max="3549" width="16.28515625" style="110" bestFit="1" customWidth="1"/>
    <col min="3550" max="3550" width="11.42578125" style="110" bestFit="1" customWidth="1"/>
    <col min="3551" max="3551" width="7.5703125" style="110" bestFit="1" customWidth="1"/>
    <col min="3552" max="3552" width="18" style="110" bestFit="1" customWidth="1"/>
    <col min="3553" max="3553" width="14.5703125" style="110" bestFit="1" customWidth="1"/>
    <col min="3554" max="3554" width="14.42578125" style="110" bestFit="1" customWidth="1"/>
    <col min="3555" max="3555" width="12.85546875" style="110" bestFit="1" customWidth="1"/>
    <col min="3556" max="3556" width="8.140625" style="110" bestFit="1" customWidth="1"/>
    <col min="3557" max="3557" width="7.7109375" style="110" bestFit="1" customWidth="1"/>
    <col min="3558" max="3558" width="18.85546875" style="110" bestFit="1" customWidth="1"/>
    <col min="3559" max="3559" width="13.7109375" style="110" bestFit="1" customWidth="1"/>
    <col min="3560" max="3560" width="7.5703125" style="110" bestFit="1" customWidth="1"/>
    <col min="3561" max="3561" width="10.85546875" style="110" bestFit="1" customWidth="1"/>
    <col min="3562" max="3562" width="12.85546875" style="110" bestFit="1" customWidth="1"/>
    <col min="3563" max="3567" width="14" style="110" customWidth="1"/>
    <col min="3568" max="3568" width="15.42578125" style="110" bestFit="1" customWidth="1"/>
    <col min="3569" max="3569" width="13.140625" style="110" bestFit="1" customWidth="1"/>
    <col min="3570" max="3570" width="18.140625" style="110" bestFit="1" customWidth="1"/>
    <col min="3571" max="3572" width="15.42578125" style="110" bestFit="1" customWidth="1"/>
    <col min="3573" max="3573" width="9.7109375" style="110" bestFit="1" customWidth="1"/>
    <col min="3574" max="3574" width="15.85546875" style="110" bestFit="1" customWidth="1"/>
    <col min="3575" max="3579" width="14" style="110" customWidth="1"/>
    <col min="3580" max="3580" width="18.42578125" style="110" bestFit="1" customWidth="1"/>
    <col min="3581" max="3581" width="15.140625" style="110" bestFit="1" customWidth="1"/>
    <col min="3582" max="3582" width="15" style="110" bestFit="1" customWidth="1"/>
    <col min="3583" max="3583" width="18.140625" style="110" bestFit="1" customWidth="1"/>
    <col min="3584" max="3584" width="8.7109375" style="110" bestFit="1" customWidth="1"/>
    <col min="3585" max="3585" width="18.42578125" style="110" bestFit="1" customWidth="1"/>
    <col min="3586" max="3586" width="14.85546875" style="110" bestFit="1" customWidth="1"/>
    <col min="3587" max="3587" width="14.140625" style="110" bestFit="1" customWidth="1"/>
    <col min="3588" max="3588" width="13.42578125" style="110" bestFit="1" customWidth="1"/>
    <col min="3589" max="3589" width="8.7109375" style="110" bestFit="1" customWidth="1"/>
    <col min="3590" max="3590" width="15.42578125" style="110" bestFit="1" customWidth="1"/>
    <col min="3591" max="3591" width="12.85546875" style="110" bestFit="1" customWidth="1"/>
    <col min="3592" max="3592" width="15.42578125" style="110" bestFit="1" customWidth="1"/>
    <col min="3593" max="3593" width="19.85546875" style="110" bestFit="1" customWidth="1"/>
    <col min="3594" max="3594" width="10.5703125" style="110" bestFit="1" customWidth="1"/>
    <col min="3595" max="3595" width="19.85546875" style="110" bestFit="1" customWidth="1"/>
    <col min="3596" max="3596" width="15.28515625" style="110" bestFit="1" customWidth="1"/>
    <col min="3597" max="3597" width="15.85546875" style="110" bestFit="1" customWidth="1"/>
    <col min="3598" max="3598" width="17.42578125" style="110" bestFit="1" customWidth="1"/>
    <col min="3599" max="3599" width="14" style="110" bestFit="1" customWidth="1"/>
    <col min="3600" max="3606" width="14" style="110" customWidth="1"/>
    <col min="3607" max="3607" width="17.42578125" style="110" bestFit="1" customWidth="1"/>
    <col min="3608" max="3608" width="14" style="110" customWidth="1"/>
    <col min="3609" max="3609" width="9.5703125" style="110" bestFit="1" customWidth="1"/>
    <col min="3610" max="3610" width="15.5703125" style="110" bestFit="1" customWidth="1"/>
    <col min="3611" max="3611" width="16.5703125" style="110" bestFit="1" customWidth="1"/>
    <col min="3612" max="3612" width="14" style="110" customWidth="1"/>
    <col min="3613" max="3613" width="9.5703125" style="110" bestFit="1" customWidth="1"/>
    <col min="3614" max="3614" width="15.5703125" style="110" bestFit="1" customWidth="1"/>
    <col min="3615" max="3615" width="16.5703125" style="110" bestFit="1" customWidth="1"/>
    <col min="3616" max="3616" width="14.140625" style="110" bestFit="1" customWidth="1"/>
    <col min="3617" max="3621" width="14" style="110" customWidth="1"/>
    <col min="3622" max="3737" width="9.140625" style="110"/>
    <col min="3738" max="3738" width="0.140625" style="110" customWidth="1"/>
    <col min="3739" max="3739" width="17.140625" style="110" customWidth="1"/>
    <col min="3740" max="3740" width="8.5703125" style="110" customWidth="1"/>
    <col min="3741" max="3749" width="0" style="110" hidden="1" customWidth="1"/>
    <col min="3750" max="3750" width="5.140625" style="110" customWidth="1"/>
    <col min="3751" max="3751" width="0" style="110" hidden="1" customWidth="1"/>
    <col min="3752" max="3752" width="4.140625" style="110" customWidth="1"/>
    <col min="3753" max="3753" width="1.7109375" style="110" customWidth="1"/>
    <col min="3754" max="3754" width="5.28515625" style="110" customWidth="1"/>
    <col min="3755" max="3755" width="12.85546875" style="110" bestFit="1" customWidth="1"/>
    <col min="3756" max="3756" width="12.85546875" style="110" customWidth="1"/>
    <col min="3757" max="3760" width="9.140625" style="110"/>
    <col min="3761" max="3761" width="27.85546875" style="110" bestFit="1" customWidth="1"/>
    <col min="3762" max="3763" width="12.7109375" style="110" customWidth="1"/>
    <col min="3764" max="3764" width="9.140625" style="110"/>
    <col min="3765" max="3765" width="17" style="110" bestFit="1" customWidth="1"/>
    <col min="3766" max="3767" width="9.140625" style="110"/>
    <col min="3768" max="3768" width="14" style="110" bestFit="1" customWidth="1"/>
    <col min="3769" max="3769" width="12" style="110" bestFit="1" customWidth="1"/>
    <col min="3770" max="3770" width="12.5703125" style="110" bestFit="1" customWidth="1"/>
    <col min="3771" max="3771" width="14" style="110" bestFit="1" customWidth="1"/>
    <col min="3772" max="3772" width="19" style="110" bestFit="1" customWidth="1"/>
    <col min="3773" max="3773" width="15.7109375" style="110" bestFit="1" customWidth="1"/>
    <col min="3774" max="3774" width="22.28515625" style="110" bestFit="1" customWidth="1"/>
    <col min="3775" max="3775" width="10.5703125" style="110" bestFit="1" customWidth="1"/>
    <col min="3776" max="3776" width="14" style="110" bestFit="1" customWidth="1"/>
    <col min="3777" max="3777" width="14.85546875" style="110" bestFit="1" customWidth="1"/>
    <col min="3778" max="3778" width="11.28515625" style="110" bestFit="1" customWidth="1"/>
    <col min="3779" max="3779" width="14.7109375" style="110" bestFit="1" customWidth="1"/>
    <col min="3780" max="3780" width="11.5703125" style="110" bestFit="1" customWidth="1"/>
    <col min="3781" max="3781" width="18" style="110" bestFit="1" customWidth="1"/>
    <col min="3782" max="3782" width="7.42578125" style="110" bestFit="1" customWidth="1"/>
    <col min="3783" max="3783" width="14" style="110" bestFit="1" customWidth="1"/>
    <col min="3784" max="3788" width="14" style="110" customWidth="1"/>
    <col min="3789" max="3789" width="13.7109375" style="110" bestFit="1" customWidth="1"/>
    <col min="3790" max="3790" width="12.140625" style="110" bestFit="1" customWidth="1"/>
    <col min="3791" max="3791" width="10.5703125" style="110" bestFit="1" customWidth="1"/>
    <col min="3792" max="3793" width="18" style="110" bestFit="1" customWidth="1"/>
    <col min="3794" max="3794" width="8.7109375" style="110" bestFit="1" customWidth="1"/>
    <col min="3795" max="3795" width="14.5703125" style="110" bestFit="1" customWidth="1"/>
    <col min="3796" max="3796" width="15.140625" style="110" bestFit="1" customWidth="1"/>
    <col min="3797" max="3797" width="14.42578125" style="110" bestFit="1" customWidth="1"/>
    <col min="3798" max="3798" width="18.140625" style="110" bestFit="1" customWidth="1"/>
    <col min="3799" max="3799" width="11.28515625" style="110" bestFit="1" customWidth="1"/>
    <col min="3800" max="3800" width="18.85546875" style="110" bestFit="1" customWidth="1"/>
    <col min="3801" max="3801" width="15.5703125" style="110" bestFit="1" customWidth="1"/>
    <col min="3802" max="3802" width="20.42578125" style="110" bestFit="1" customWidth="1"/>
    <col min="3803" max="3803" width="11.42578125" style="110" bestFit="1" customWidth="1"/>
    <col min="3804" max="3804" width="19.42578125" style="110" bestFit="1" customWidth="1"/>
    <col min="3805" max="3805" width="16.28515625" style="110" bestFit="1" customWidth="1"/>
    <col min="3806" max="3806" width="11.42578125" style="110" bestFit="1" customWidth="1"/>
    <col min="3807" max="3807" width="7.5703125" style="110" bestFit="1" customWidth="1"/>
    <col min="3808" max="3808" width="18" style="110" bestFit="1" customWidth="1"/>
    <col min="3809" max="3809" width="14.5703125" style="110" bestFit="1" customWidth="1"/>
    <col min="3810" max="3810" width="14.42578125" style="110" bestFit="1" customWidth="1"/>
    <col min="3811" max="3811" width="12.85546875" style="110" bestFit="1" customWidth="1"/>
    <col min="3812" max="3812" width="8.140625" style="110" bestFit="1" customWidth="1"/>
    <col min="3813" max="3813" width="7.7109375" style="110" bestFit="1" customWidth="1"/>
    <col min="3814" max="3814" width="18.85546875" style="110" bestFit="1" customWidth="1"/>
    <col min="3815" max="3815" width="13.7109375" style="110" bestFit="1" customWidth="1"/>
    <col min="3816" max="3816" width="7.5703125" style="110" bestFit="1" customWidth="1"/>
    <col min="3817" max="3817" width="10.85546875" style="110" bestFit="1" customWidth="1"/>
    <col min="3818" max="3818" width="12.85546875" style="110" bestFit="1" customWidth="1"/>
    <col min="3819" max="3823" width="14" style="110" customWidth="1"/>
    <col min="3824" max="3824" width="15.42578125" style="110" bestFit="1" customWidth="1"/>
    <col min="3825" max="3825" width="13.140625" style="110" bestFit="1" customWidth="1"/>
    <col min="3826" max="3826" width="18.140625" style="110" bestFit="1" customWidth="1"/>
    <col min="3827" max="3828" width="15.42578125" style="110" bestFit="1" customWidth="1"/>
    <col min="3829" max="3829" width="9.7109375" style="110" bestFit="1" customWidth="1"/>
    <col min="3830" max="3830" width="15.85546875" style="110" bestFit="1" customWidth="1"/>
    <col min="3831" max="3835" width="14" style="110" customWidth="1"/>
    <col min="3836" max="3836" width="18.42578125" style="110" bestFit="1" customWidth="1"/>
    <col min="3837" max="3837" width="15.140625" style="110" bestFit="1" customWidth="1"/>
    <col min="3838" max="3838" width="15" style="110" bestFit="1" customWidth="1"/>
    <col min="3839" max="3839" width="18.140625" style="110" bestFit="1" customWidth="1"/>
    <col min="3840" max="3840" width="8.7109375" style="110" bestFit="1" customWidth="1"/>
    <col min="3841" max="3841" width="18.42578125" style="110" bestFit="1" customWidth="1"/>
    <col min="3842" max="3842" width="14.85546875" style="110" bestFit="1" customWidth="1"/>
    <col min="3843" max="3843" width="14.140625" style="110" bestFit="1" customWidth="1"/>
    <col min="3844" max="3844" width="13.42578125" style="110" bestFit="1" customWidth="1"/>
    <col min="3845" max="3845" width="8.7109375" style="110" bestFit="1" customWidth="1"/>
    <col min="3846" max="3846" width="15.42578125" style="110" bestFit="1" customWidth="1"/>
    <col min="3847" max="3847" width="12.85546875" style="110" bestFit="1" customWidth="1"/>
    <col min="3848" max="3848" width="15.42578125" style="110" bestFit="1" customWidth="1"/>
    <col min="3849" max="3849" width="19.85546875" style="110" bestFit="1" customWidth="1"/>
    <col min="3850" max="3850" width="10.5703125" style="110" bestFit="1" customWidth="1"/>
    <col min="3851" max="3851" width="19.85546875" style="110" bestFit="1" customWidth="1"/>
    <col min="3852" max="3852" width="15.28515625" style="110" bestFit="1" customWidth="1"/>
    <col min="3853" max="3853" width="15.85546875" style="110" bestFit="1" customWidth="1"/>
    <col min="3854" max="3854" width="17.42578125" style="110" bestFit="1" customWidth="1"/>
    <col min="3855" max="3855" width="14" style="110" bestFit="1" customWidth="1"/>
    <col min="3856" max="3862" width="14" style="110" customWidth="1"/>
    <col min="3863" max="3863" width="17.42578125" style="110" bestFit="1" customWidth="1"/>
    <col min="3864" max="3864" width="14" style="110" customWidth="1"/>
    <col min="3865" max="3865" width="9.5703125" style="110" bestFit="1" customWidth="1"/>
    <col min="3866" max="3866" width="15.5703125" style="110" bestFit="1" customWidth="1"/>
    <col min="3867" max="3867" width="16.5703125" style="110" bestFit="1" customWidth="1"/>
    <col min="3868" max="3868" width="14" style="110" customWidth="1"/>
    <col min="3869" max="3869" width="9.5703125" style="110" bestFit="1" customWidth="1"/>
    <col min="3870" max="3870" width="15.5703125" style="110" bestFit="1" customWidth="1"/>
    <col min="3871" max="3871" width="16.5703125" style="110" bestFit="1" customWidth="1"/>
    <col min="3872" max="3872" width="14.140625" style="110" bestFit="1" customWidth="1"/>
    <col min="3873" max="3877" width="14" style="110" customWidth="1"/>
    <col min="3878" max="3993" width="9.140625" style="110"/>
    <col min="3994" max="3994" width="0.140625" style="110" customWidth="1"/>
    <col min="3995" max="3995" width="17.140625" style="110" customWidth="1"/>
    <col min="3996" max="3996" width="8.5703125" style="110" customWidth="1"/>
    <col min="3997" max="4005" width="0" style="110" hidden="1" customWidth="1"/>
    <col min="4006" max="4006" width="5.140625" style="110" customWidth="1"/>
    <col min="4007" max="4007" width="0" style="110" hidden="1" customWidth="1"/>
    <col min="4008" max="4008" width="4.140625" style="110" customWidth="1"/>
    <col min="4009" max="4009" width="1.7109375" style="110" customWidth="1"/>
    <col min="4010" max="4010" width="5.28515625" style="110" customWidth="1"/>
    <col min="4011" max="4011" width="12.85546875" style="110" bestFit="1" customWidth="1"/>
    <col min="4012" max="4012" width="12.85546875" style="110" customWidth="1"/>
    <col min="4013" max="4016" width="9.140625" style="110"/>
    <col min="4017" max="4017" width="27.85546875" style="110" bestFit="1" customWidth="1"/>
    <col min="4018" max="4019" width="12.7109375" style="110" customWidth="1"/>
    <col min="4020" max="4020" width="9.140625" style="110"/>
    <col min="4021" max="4021" width="17" style="110" bestFit="1" customWidth="1"/>
    <col min="4022" max="4023" width="9.140625" style="110"/>
    <col min="4024" max="4024" width="14" style="110" bestFit="1" customWidth="1"/>
    <col min="4025" max="4025" width="12" style="110" bestFit="1" customWidth="1"/>
    <col min="4026" max="4026" width="12.5703125" style="110" bestFit="1" customWidth="1"/>
    <col min="4027" max="4027" width="14" style="110" bestFit="1" customWidth="1"/>
    <col min="4028" max="4028" width="19" style="110" bestFit="1" customWidth="1"/>
    <col min="4029" max="4029" width="15.7109375" style="110" bestFit="1" customWidth="1"/>
    <col min="4030" max="4030" width="22.28515625" style="110" bestFit="1" customWidth="1"/>
    <col min="4031" max="4031" width="10.5703125" style="110" bestFit="1" customWidth="1"/>
    <col min="4032" max="4032" width="14" style="110" bestFit="1" customWidth="1"/>
    <col min="4033" max="4033" width="14.85546875" style="110" bestFit="1" customWidth="1"/>
    <col min="4034" max="4034" width="11.28515625" style="110" bestFit="1" customWidth="1"/>
    <col min="4035" max="4035" width="14.7109375" style="110" bestFit="1" customWidth="1"/>
    <col min="4036" max="4036" width="11.5703125" style="110" bestFit="1" customWidth="1"/>
    <col min="4037" max="4037" width="18" style="110" bestFit="1" customWidth="1"/>
    <col min="4038" max="4038" width="7.42578125" style="110" bestFit="1" customWidth="1"/>
    <col min="4039" max="4039" width="14" style="110" bestFit="1" customWidth="1"/>
    <col min="4040" max="4044" width="14" style="110" customWidth="1"/>
    <col min="4045" max="4045" width="13.7109375" style="110" bestFit="1" customWidth="1"/>
    <col min="4046" max="4046" width="12.140625" style="110" bestFit="1" customWidth="1"/>
    <col min="4047" max="4047" width="10.5703125" style="110" bestFit="1" customWidth="1"/>
    <col min="4048" max="4049" width="18" style="110" bestFit="1" customWidth="1"/>
    <col min="4050" max="4050" width="8.7109375" style="110" bestFit="1" customWidth="1"/>
    <col min="4051" max="4051" width="14.5703125" style="110" bestFit="1" customWidth="1"/>
    <col min="4052" max="4052" width="15.140625" style="110" bestFit="1" customWidth="1"/>
    <col min="4053" max="4053" width="14.42578125" style="110" bestFit="1" customWidth="1"/>
    <col min="4054" max="4054" width="18.140625" style="110" bestFit="1" customWidth="1"/>
    <col min="4055" max="4055" width="11.28515625" style="110" bestFit="1" customWidth="1"/>
    <col min="4056" max="4056" width="18.85546875" style="110" bestFit="1" customWidth="1"/>
    <col min="4057" max="4057" width="15.5703125" style="110" bestFit="1" customWidth="1"/>
    <col min="4058" max="4058" width="20.42578125" style="110" bestFit="1" customWidth="1"/>
    <col min="4059" max="4059" width="11.42578125" style="110" bestFit="1" customWidth="1"/>
    <col min="4060" max="4060" width="19.42578125" style="110" bestFit="1" customWidth="1"/>
    <col min="4061" max="4061" width="16.28515625" style="110" bestFit="1" customWidth="1"/>
    <col min="4062" max="4062" width="11.42578125" style="110" bestFit="1" customWidth="1"/>
    <col min="4063" max="4063" width="7.5703125" style="110" bestFit="1" customWidth="1"/>
    <col min="4064" max="4064" width="18" style="110" bestFit="1" customWidth="1"/>
    <col min="4065" max="4065" width="14.5703125" style="110" bestFit="1" customWidth="1"/>
    <col min="4066" max="4066" width="14.42578125" style="110" bestFit="1" customWidth="1"/>
    <col min="4067" max="4067" width="12.85546875" style="110" bestFit="1" customWidth="1"/>
    <col min="4068" max="4068" width="8.140625" style="110" bestFit="1" customWidth="1"/>
    <col min="4069" max="4069" width="7.7109375" style="110" bestFit="1" customWidth="1"/>
    <col min="4070" max="4070" width="18.85546875" style="110" bestFit="1" customWidth="1"/>
    <col min="4071" max="4071" width="13.7109375" style="110" bestFit="1" customWidth="1"/>
    <col min="4072" max="4072" width="7.5703125" style="110" bestFit="1" customWidth="1"/>
    <col min="4073" max="4073" width="10.85546875" style="110" bestFit="1" customWidth="1"/>
    <col min="4074" max="4074" width="12.85546875" style="110" bestFit="1" customWidth="1"/>
    <col min="4075" max="4079" width="14" style="110" customWidth="1"/>
    <col min="4080" max="4080" width="15.42578125" style="110" bestFit="1" customWidth="1"/>
    <col min="4081" max="4081" width="13.140625" style="110" bestFit="1" customWidth="1"/>
    <col min="4082" max="4082" width="18.140625" style="110" bestFit="1" customWidth="1"/>
    <col min="4083" max="4084" width="15.42578125" style="110" bestFit="1" customWidth="1"/>
    <col min="4085" max="4085" width="9.7109375" style="110" bestFit="1" customWidth="1"/>
    <col min="4086" max="4086" width="15.85546875" style="110" bestFit="1" customWidth="1"/>
    <col min="4087" max="4091" width="14" style="110" customWidth="1"/>
    <col min="4092" max="4092" width="18.42578125" style="110" bestFit="1" customWidth="1"/>
    <col min="4093" max="4093" width="15.140625" style="110" bestFit="1" customWidth="1"/>
    <col min="4094" max="4094" width="15" style="110" bestFit="1" customWidth="1"/>
    <col min="4095" max="4095" width="18.140625" style="110" bestFit="1" customWidth="1"/>
    <col min="4096" max="4096" width="8.7109375" style="110" bestFit="1" customWidth="1"/>
    <col min="4097" max="4097" width="18.42578125" style="110" bestFit="1" customWidth="1"/>
    <col min="4098" max="4098" width="14.85546875" style="110" bestFit="1" customWidth="1"/>
    <col min="4099" max="4099" width="14.140625" style="110" bestFit="1" customWidth="1"/>
    <col min="4100" max="4100" width="13.42578125" style="110" bestFit="1" customWidth="1"/>
    <col min="4101" max="4101" width="8.7109375" style="110" bestFit="1" customWidth="1"/>
    <col min="4102" max="4102" width="15.42578125" style="110" bestFit="1" customWidth="1"/>
    <col min="4103" max="4103" width="12.85546875" style="110" bestFit="1" customWidth="1"/>
    <col min="4104" max="4104" width="15.42578125" style="110" bestFit="1" customWidth="1"/>
    <col min="4105" max="4105" width="19.85546875" style="110" bestFit="1" customWidth="1"/>
    <col min="4106" max="4106" width="10.5703125" style="110" bestFit="1" customWidth="1"/>
    <col min="4107" max="4107" width="19.85546875" style="110" bestFit="1" customWidth="1"/>
    <col min="4108" max="4108" width="15.28515625" style="110" bestFit="1" customWidth="1"/>
    <col min="4109" max="4109" width="15.85546875" style="110" bestFit="1" customWidth="1"/>
    <col min="4110" max="4110" width="17.42578125" style="110" bestFit="1" customWidth="1"/>
    <col min="4111" max="4111" width="14" style="110" bestFit="1" customWidth="1"/>
    <col min="4112" max="4118" width="14" style="110" customWidth="1"/>
    <col min="4119" max="4119" width="17.42578125" style="110" bestFit="1" customWidth="1"/>
    <col min="4120" max="4120" width="14" style="110" customWidth="1"/>
    <col min="4121" max="4121" width="9.5703125" style="110" bestFit="1" customWidth="1"/>
    <col min="4122" max="4122" width="15.5703125" style="110" bestFit="1" customWidth="1"/>
    <col min="4123" max="4123" width="16.5703125" style="110" bestFit="1" customWidth="1"/>
    <col min="4124" max="4124" width="14" style="110" customWidth="1"/>
    <col min="4125" max="4125" width="9.5703125" style="110" bestFit="1" customWidth="1"/>
    <col min="4126" max="4126" width="15.5703125" style="110" bestFit="1" customWidth="1"/>
    <col min="4127" max="4127" width="16.5703125" style="110" bestFit="1" customWidth="1"/>
    <col min="4128" max="4128" width="14.140625" style="110" bestFit="1" customWidth="1"/>
    <col min="4129" max="4133" width="14" style="110" customWidth="1"/>
    <col min="4134" max="4249" width="9.140625" style="110"/>
    <col min="4250" max="4250" width="0.140625" style="110" customWidth="1"/>
    <col min="4251" max="4251" width="17.140625" style="110" customWidth="1"/>
    <col min="4252" max="4252" width="8.5703125" style="110" customWidth="1"/>
    <col min="4253" max="4261" width="0" style="110" hidden="1" customWidth="1"/>
    <col min="4262" max="4262" width="5.140625" style="110" customWidth="1"/>
    <col min="4263" max="4263" width="0" style="110" hidden="1" customWidth="1"/>
    <col min="4264" max="4264" width="4.140625" style="110" customWidth="1"/>
    <col min="4265" max="4265" width="1.7109375" style="110" customWidth="1"/>
    <col min="4266" max="4266" width="5.28515625" style="110" customWidth="1"/>
    <col min="4267" max="4267" width="12.85546875" style="110" bestFit="1" customWidth="1"/>
    <col min="4268" max="4268" width="12.85546875" style="110" customWidth="1"/>
    <col min="4269" max="4272" width="9.140625" style="110"/>
    <col min="4273" max="4273" width="27.85546875" style="110" bestFit="1" customWidth="1"/>
    <col min="4274" max="4275" width="12.7109375" style="110" customWidth="1"/>
    <col min="4276" max="4276" width="9.140625" style="110"/>
    <col min="4277" max="4277" width="17" style="110" bestFit="1" customWidth="1"/>
    <col min="4278" max="4279" width="9.140625" style="110"/>
    <col min="4280" max="4280" width="14" style="110" bestFit="1" customWidth="1"/>
    <col min="4281" max="4281" width="12" style="110" bestFit="1" customWidth="1"/>
    <col min="4282" max="4282" width="12.5703125" style="110" bestFit="1" customWidth="1"/>
    <col min="4283" max="4283" width="14" style="110" bestFit="1" customWidth="1"/>
    <col min="4284" max="4284" width="19" style="110" bestFit="1" customWidth="1"/>
    <col min="4285" max="4285" width="15.7109375" style="110" bestFit="1" customWidth="1"/>
    <col min="4286" max="4286" width="22.28515625" style="110" bestFit="1" customWidth="1"/>
    <col min="4287" max="4287" width="10.5703125" style="110" bestFit="1" customWidth="1"/>
    <col min="4288" max="4288" width="14" style="110" bestFit="1" customWidth="1"/>
    <col min="4289" max="4289" width="14.85546875" style="110" bestFit="1" customWidth="1"/>
    <col min="4290" max="4290" width="11.28515625" style="110" bestFit="1" customWidth="1"/>
    <col min="4291" max="4291" width="14.7109375" style="110" bestFit="1" customWidth="1"/>
    <col min="4292" max="4292" width="11.5703125" style="110" bestFit="1" customWidth="1"/>
    <col min="4293" max="4293" width="18" style="110" bestFit="1" customWidth="1"/>
    <col min="4294" max="4294" width="7.42578125" style="110" bestFit="1" customWidth="1"/>
    <col min="4295" max="4295" width="14" style="110" bestFit="1" customWidth="1"/>
    <col min="4296" max="4300" width="14" style="110" customWidth="1"/>
    <col min="4301" max="4301" width="13.7109375" style="110" bestFit="1" customWidth="1"/>
    <col min="4302" max="4302" width="12.140625" style="110" bestFit="1" customWidth="1"/>
    <col min="4303" max="4303" width="10.5703125" style="110" bestFit="1" customWidth="1"/>
    <col min="4304" max="4305" width="18" style="110" bestFit="1" customWidth="1"/>
    <col min="4306" max="4306" width="8.7109375" style="110" bestFit="1" customWidth="1"/>
    <col min="4307" max="4307" width="14.5703125" style="110" bestFit="1" customWidth="1"/>
    <col min="4308" max="4308" width="15.140625" style="110" bestFit="1" customWidth="1"/>
    <col min="4309" max="4309" width="14.42578125" style="110" bestFit="1" customWidth="1"/>
    <col min="4310" max="4310" width="18.140625" style="110" bestFit="1" customWidth="1"/>
    <col min="4311" max="4311" width="11.28515625" style="110" bestFit="1" customWidth="1"/>
    <col min="4312" max="4312" width="18.85546875" style="110" bestFit="1" customWidth="1"/>
    <col min="4313" max="4313" width="15.5703125" style="110" bestFit="1" customWidth="1"/>
    <col min="4314" max="4314" width="20.42578125" style="110" bestFit="1" customWidth="1"/>
    <col min="4315" max="4315" width="11.42578125" style="110" bestFit="1" customWidth="1"/>
    <col min="4316" max="4316" width="19.42578125" style="110" bestFit="1" customWidth="1"/>
    <col min="4317" max="4317" width="16.28515625" style="110" bestFit="1" customWidth="1"/>
    <col min="4318" max="4318" width="11.42578125" style="110" bestFit="1" customWidth="1"/>
    <col min="4319" max="4319" width="7.5703125" style="110" bestFit="1" customWidth="1"/>
    <col min="4320" max="4320" width="18" style="110" bestFit="1" customWidth="1"/>
    <col min="4321" max="4321" width="14.5703125" style="110" bestFit="1" customWidth="1"/>
    <col min="4322" max="4322" width="14.42578125" style="110" bestFit="1" customWidth="1"/>
    <col min="4323" max="4323" width="12.85546875" style="110" bestFit="1" customWidth="1"/>
    <col min="4324" max="4324" width="8.140625" style="110" bestFit="1" customWidth="1"/>
    <col min="4325" max="4325" width="7.7109375" style="110" bestFit="1" customWidth="1"/>
    <col min="4326" max="4326" width="18.85546875" style="110" bestFit="1" customWidth="1"/>
    <col min="4327" max="4327" width="13.7109375" style="110" bestFit="1" customWidth="1"/>
    <col min="4328" max="4328" width="7.5703125" style="110" bestFit="1" customWidth="1"/>
    <col min="4329" max="4329" width="10.85546875" style="110" bestFit="1" customWidth="1"/>
    <col min="4330" max="4330" width="12.85546875" style="110" bestFit="1" customWidth="1"/>
    <col min="4331" max="4335" width="14" style="110" customWidth="1"/>
    <col min="4336" max="4336" width="15.42578125" style="110" bestFit="1" customWidth="1"/>
    <col min="4337" max="4337" width="13.140625" style="110" bestFit="1" customWidth="1"/>
    <col min="4338" max="4338" width="18.140625" style="110" bestFit="1" customWidth="1"/>
    <col min="4339" max="4340" width="15.42578125" style="110" bestFit="1" customWidth="1"/>
    <col min="4341" max="4341" width="9.7109375" style="110" bestFit="1" customWidth="1"/>
    <col min="4342" max="4342" width="15.85546875" style="110" bestFit="1" customWidth="1"/>
    <col min="4343" max="4347" width="14" style="110" customWidth="1"/>
    <col min="4348" max="4348" width="18.42578125" style="110" bestFit="1" customWidth="1"/>
    <col min="4349" max="4349" width="15.140625" style="110" bestFit="1" customWidth="1"/>
    <col min="4350" max="4350" width="15" style="110" bestFit="1" customWidth="1"/>
    <col min="4351" max="4351" width="18.140625" style="110" bestFit="1" customWidth="1"/>
    <col min="4352" max="4352" width="8.7109375" style="110" bestFit="1" customWidth="1"/>
    <col min="4353" max="4353" width="18.42578125" style="110" bestFit="1" customWidth="1"/>
    <col min="4354" max="4354" width="14.85546875" style="110" bestFit="1" customWidth="1"/>
    <col min="4355" max="4355" width="14.140625" style="110" bestFit="1" customWidth="1"/>
    <col min="4356" max="4356" width="13.42578125" style="110" bestFit="1" customWidth="1"/>
    <col min="4357" max="4357" width="8.7109375" style="110" bestFit="1" customWidth="1"/>
    <col min="4358" max="4358" width="15.42578125" style="110" bestFit="1" customWidth="1"/>
    <col min="4359" max="4359" width="12.85546875" style="110" bestFit="1" customWidth="1"/>
    <col min="4360" max="4360" width="15.42578125" style="110" bestFit="1" customWidth="1"/>
    <col min="4361" max="4361" width="19.85546875" style="110" bestFit="1" customWidth="1"/>
    <col min="4362" max="4362" width="10.5703125" style="110" bestFit="1" customWidth="1"/>
    <col min="4363" max="4363" width="19.85546875" style="110" bestFit="1" customWidth="1"/>
    <col min="4364" max="4364" width="15.28515625" style="110" bestFit="1" customWidth="1"/>
    <col min="4365" max="4365" width="15.85546875" style="110" bestFit="1" customWidth="1"/>
    <col min="4366" max="4366" width="17.42578125" style="110" bestFit="1" customWidth="1"/>
    <col min="4367" max="4367" width="14" style="110" bestFit="1" customWidth="1"/>
    <col min="4368" max="4374" width="14" style="110" customWidth="1"/>
    <col min="4375" max="4375" width="17.42578125" style="110" bestFit="1" customWidth="1"/>
    <col min="4376" max="4376" width="14" style="110" customWidth="1"/>
    <col min="4377" max="4377" width="9.5703125" style="110" bestFit="1" customWidth="1"/>
    <col min="4378" max="4378" width="15.5703125" style="110" bestFit="1" customWidth="1"/>
    <col min="4379" max="4379" width="16.5703125" style="110" bestFit="1" customWidth="1"/>
    <col min="4380" max="4380" width="14" style="110" customWidth="1"/>
    <col min="4381" max="4381" width="9.5703125" style="110" bestFit="1" customWidth="1"/>
    <col min="4382" max="4382" width="15.5703125" style="110" bestFit="1" customWidth="1"/>
    <col min="4383" max="4383" width="16.5703125" style="110" bestFit="1" customWidth="1"/>
    <col min="4384" max="4384" width="14.140625" style="110" bestFit="1" customWidth="1"/>
    <col min="4385" max="4389" width="14" style="110" customWidth="1"/>
    <col min="4390" max="4505" width="9.140625" style="110"/>
    <col min="4506" max="4506" width="0.140625" style="110" customWidth="1"/>
    <col min="4507" max="4507" width="17.140625" style="110" customWidth="1"/>
    <col min="4508" max="4508" width="8.5703125" style="110" customWidth="1"/>
    <col min="4509" max="4517" width="0" style="110" hidden="1" customWidth="1"/>
    <col min="4518" max="4518" width="5.140625" style="110" customWidth="1"/>
    <col min="4519" max="4519" width="0" style="110" hidden="1" customWidth="1"/>
    <col min="4520" max="4520" width="4.140625" style="110" customWidth="1"/>
    <col min="4521" max="4521" width="1.7109375" style="110" customWidth="1"/>
    <col min="4522" max="4522" width="5.28515625" style="110" customWidth="1"/>
    <col min="4523" max="4523" width="12.85546875" style="110" bestFit="1" customWidth="1"/>
    <col min="4524" max="4524" width="12.85546875" style="110" customWidth="1"/>
    <col min="4525" max="4528" width="9.140625" style="110"/>
    <col min="4529" max="4529" width="27.85546875" style="110" bestFit="1" customWidth="1"/>
    <col min="4530" max="4531" width="12.7109375" style="110" customWidth="1"/>
    <col min="4532" max="4532" width="9.140625" style="110"/>
    <col min="4533" max="4533" width="17" style="110" bestFit="1" customWidth="1"/>
    <col min="4534" max="4535" width="9.140625" style="110"/>
    <col min="4536" max="4536" width="14" style="110" bestFit="1" customWidth="1"/>
    <col min="4537" max="4537" width="12" style="110" bestFit="1" customWidth="1"/>
    <col min="4538" max="4538" width="12.5703125" style="110" bestFit="1" customWidth="1"/>
    <col min="4539" max="4539" width="14" style="110" bestFit="1" customWidth="1"/>
    <col min="4540" max="4540" width="19" style="110" bestFit="1" customWidth="1"/>
    <col min="4541" max="4541" width="15.7109375" style="110" bestFit="1" customWidth="1"/>
    <col min="4542" max="4542" width="22.28515625" style="110" bestFit="1" customWidth="1"/>
    <col min="4543" max="4543" width="10.5703125" style="110" bestFit="1" customWidth="1"/>
    <col min="4544" max="4544" width="14" style="110" bestFit="1" customWidth="1"/>
    <col min="4545" max="4545" width="14.85546875" style="110" bestFit="1" customWidth="1"/>
    <col min="4546" max="4546" width="11.28515625" style="110" bestFit="1" customWidth="1"/>
    <col min="4547" max="4547" width="14.7109375" style="110" bestFit="1" customWidth="1"/>
    <col min="4548" max="4548" width="11.5703125" style="110" bestFit="1" customWidth="1"/>
    <col min="4549" max="4549" width="18" style="110" bestFit="1" customWidth="1"/>
    <col min="4550" max="4550" width="7.42578125" style="110" bestFit="1" customWidth="1"/>
    <col min="4551" max="4551" width="14" style="110" bestFit="1" customWidth="1"/>
    <col min="4552" max="4556" width="14" style="110" customWidth="1"/>
    <col min="4557" max="4557" width="13.7109375" style="110" bestFit="1" customWidth="1"/>
    <col min="4558" max="4558" width="12.140625" style="110" bestFit="1" customWidth="1"/>
    <col min="4559" max="4559" width="10.5703125" style="110" bestFit="1" customWidth="1"/>
    <col min="4560" max="4561" width="18" style="110" bestFit="1" customWidth="1"/>
    <col min="4562" max="4562" width="8.7109375" style="110" bestFit="1" customWidth="1"/>
    <col min="4563" max="4563" width="14.5703125" style="110" bestFit="1" customWidth="1"/>
    <col min="4564" max="4564" width="15.140625" style="110" bestFit="1" customWidth="1"/>
    <col min="4565" max="4565" width="14.42578125" style="110" bestFit="1" customWidth="1"/>
    <col min="4566" max="4566" width="18.140625" style="110" bestFit="1" customWidth="1"/>
    <col min="4567" max="4567" width="11.28515625" style="110" bestFit="1" customWidth="1"/>
    <col min="4568" max="4568" width="18.85546875" style="110" bestFit="1" customWidth="1"/>
    <col min="4569" max="4569" width="15.5703125" style="110" bestFit="1" customWidth="1"/>
    <col min="4570" max="4570" width="20.42578125" style="110" bestFit="1" customWidth="1"/>
    <col min="4571" max="4571" width="11.42578125" style="110" bestFit="1" customWidth="1"/>
    <col min="4572" max="4572" width="19.42578125" style="110" bestFit="1" customWidth="1"/>
    <col min="4573" max="4573" width="16.28515625" style="110" bestFit="1" customWidth="1"/>
    <col min="4574" max="4574" width="11.42578125" style="110" bestFit="1" customWidth="1"/>
    <col min="4575" max="4575" width="7.5703125" style="110" bestFit="1" customWidth="1"/>
    <col min="4576" max="4576" width="18" style="110" bestFit="1" customWidth="1"/>
    <col min="4577" max="4577" width="14.5703125" style="110" bestFit="1" customWidth="1"/>
    <col min="4578" max="4578" width="14.42578125" style="110" bestFit="1" customWidth="1"/>
    <col min="4579" max="4579" width="12.85546875" style="110" bestFit="1" customWidth="1"/>
    <col min="4580" max="4580" width="8.140625" style="110" bestFit="1" customWidth="1"/>
    <col min="4581" max="4581" width="7.7109375" style="110" bestFit="1" customWidth="1"/>
    <col min="4582" max="4582" width="18.85546875" style="110" bestFit="1" customWidth="1"/>
    <col min="4583" max="4583" width="13.7109375" style="110" bestFit="1" customWidth="1"/>
    <col min="4584" max="4584" width="7.5703125" style="110" bestFit="1" customWidth="1"/>
    <col min="4585" max="4585" width="10.85546875" style="110" bestFit="1" customWidth="1"/>
    <col min="4586" max="4586" width="12.85546875" style="110" bestFit="1" customWidth="1"/>
    <col min="4587" max="4591" width="14" style="110" customWidth="1"/>
    <col min="4592" max="4592" width="15.42578125" style="110" bestFit="1" customWidth="1"/>
    <col min="4593" max="4593" width="13.140625" style="110" bestFit="1" customWidth="1"/>
    <col min="4594" max="4594" width="18.140625" style="110" bestFit="1" customWidth="1"/>
    <col min="4595" max="4596" width="15.42578125" style="110" bestFit="1" customWidth="1"/>
    <col min="4597" max="4597" width="9.7109375" style="110" bestFit="1" customWidth="1"/>
    <col min="4598" max="4598" width="15.85546875" style="110" bestFit="1" customWidth="1"/>
    <col min="4599" max="4603" width="14" style="110" customWidth="1"/>
    <col min="4604" max="4604" width="18.42578125" style="110" bestFit="1" customWidth="1"/>
    <col min="4605" max="4605" width="15.140625" style="110" bestFit="1" customWidth="1"/>
    <col min="4606" max="4606" width="15" style="110" bestFit="1" customWidth="1"/>
    <col min="4607" max="4607" width="18.140625" style="110" bestFit="1" customWidth="1"/>
    <col min="4608" max="4608" width="8.7109375" style="110" bestFit="1" customWidth="1"/>
    <col min="4609" max="4609" width="18.42578125" style="110" bestFit="1" customWidth="1"/>
    <col min="4610" max="4610" width="14.85546875" style="110" bestFit="1" customWidth="1"/>
    <col min="4611" max="4611" width="14.140625" style="110" bestFit="1" customWidth="1"/>
    <col min="4612" max="4612" width="13.42578125" style="110" bestFit="1" customWidth="1"/>
    <col min="4613" max="4613" width="8.7109375" style="110" bestFit="1" customWidth="1"/>
    <col min="4614" max="4614" width="15.42578125" style="110" bestFit="1" customWidth="1"/>
    <col min="4615" max="4615" width="12.85546875" style="110" bestFit="1" customWidth="1"/>
    <col min="4616" max="4616" width="15.42578125" style="110" bestFit="1" customWidth="1"/>
    <col min="4617" max="4617" width="19.85546875" style="110" bestFit="1" customWidth="1"/>
    <col min="4618" max="4618" width="10.5703125" style="110" bestFit="1" customWidth="1"/>
    <col min="4619" max="4619" width="19.85546875" style="110" bestFit="1" customWidth="1"/>
    <col min="4620" max="4620" width="15.28515625" style="110" bestFit="1" customWidth="1"/>
    <col min="4621" max="4621" width="15.85546875" style="110" bestFit="1" customWidth="1"/>
    <col min="4622" max="4622" width="17.42578125" style="110" bestFit="1" customWidth="1"/>
    <col min="4623" max="4623" width="14" style="110" bestFit="1" customWidth="1"/>
    <col min="4624" max="4630" width="14" style="110" customWidth="1"/>
    <col min="4631" max="4631" width="17.42578125" style="110" bestFit="1" customWidth="1"/>
    <col min="4632" max="4632" width="14" style="110" customWidth="1"/>
    <col min="4633" max="4633" width="9.5703125" style="110" bestFit="1" customWidth="1"/>
    <col min="4634" max="4634" width="15.5703125" style="110" bestFit="1" customWidth="1"/>
    <col min="4635" max="4635" width="16.5703125" style="110" bestFit="1" customWidth="1"/>
    <col min="4636" max="4636" width="14" style="110" customWidth="1"/>
    <col min="4637" max="4637" width="9.5703125" style="110" bestFit="1" customWidth="1"/>
    <col min="4638" max="4638" width="15.5703125" style="110" bestFit="1" customWidth="1"/>
    <col min="4639" max="4639" width="16.5703125" style="110" bestFit="1" customWidth="1"/>
    <col min="4640" max="4640" width="14.140625" style="110" bestFit="1" customWidth="1"/>
    <col min="4641" max="4645" width="14" style="110" customWidth="1"/>
    <col min="4646" max="4761" width="9.140625" style="110"/>
    <col min="4762" max="4762" width="0.140625" style="110" customWidth="1"/>
    <col min="4763" max="4763" width="17.140625" style="110" customWidth="1"/>
    <col min="4764" max="4764" width="8.5703125" style="110" customWidth="1"/>
    <col min="4765" max="4773" width="0" style="110" hidden="1" customWidth="1"/>
    <col min="4774" max="4774" width="5.140625" style="110" customWidth="1"/>
    <col min="4775" max="4775" width="0" style="110" hidden="1" customWidth="1"/>
    <col min="4776" max="4776" width="4.140625" style="110" customWidth="1"/>
    <col min="4777" max="4777" width="1.7109375" style="110" customWidth="1"/>
    <col min="4778" max="4778" width="5.28515625" style="110" customWidth="1"/>
    <col min="4779" max="4779" width="12.85546875" style="110" bestFit="1" customWidth="1"/>
    <col min="4780" max="4780" width="12.85546875" style="110" customWidth="1"/>
    <col min="4781" max="4784" width="9.140625" style="110"/>
    <col min="4785" max="4785" width="27.85546875" style="110" bestFit="1" customWidth="1"/>
    <col min="4786" max="4787" width="12.7109375" style="110" customWidth="1"/>
    <col min="4788" max="4788" width="9.140625" style="110"/>
    <col min="4789" max="4789" width="17" style="110" bestFit="1" customWidth="1"/>
    <col min="4790" max="4791" width="9.140625" style="110"/>
    <col min="4792" max="4792" width="14" style="110" bestFit="1" customWidth="1"/>
    <col min="4793" max="4793" width="12" style="110" bestFit="1" customWidth="1"/>
    <col min="4794" max="4794" width="12.5703125" style="110" bestFit="1" customWidth="1"/>
    <col min="4795" max="4795" width="14" style="110" bestFit="1" customWidth="1"/>
    <col min="4796" max="4796" width="19" style="110" bestFit="1" customWidth="1"/>
    <col min="4797" max="4797" width="15.7109375" style="110" bestFit="1" customWidth="1"/>
    <col min="4798" max="4798" width="22.28515625" style="110" bestFit="1" customWidth="1"/>
    <col min="4799" max="4799" width="10.5703125" style="110" bestFit="1" customWidth="1"/>
    <col min="4800" max="4800" width="14" style="110" bestFit="1" customWidth="1"/>
    <col min="4801" max="4801" width="14.85546875" style="110" bestFit="1" customWidth="1"/>
    <col min="4802" max="4802" width="11.28515625" style="110" bestFit="1" customWidth="1"/>
    <col min="4803" max="4803" width="14.7109375" style="110" bestFit="1" customWidth="1"/>
    <col min="4804" max="4804" width="11.5703125" style="110" bestFit="1" customWidth="1"/>
    <col min="4805" max="4805" width="18" style="110" bestFit="1" customWidth="1"/>
    <col min="4806" max="4806" width="7.42578125" style="110" bestFit="1" customWidth="1"/>
    <col min="4807" max="4807" width="14" style="110" bestFit="1" customWidth="1"/>
    <col min="4808" max="4812" width="14" style="110" customWidth="1"/>
    <col min="4813" max="4813" width="13.7109375" style="110" bestFit="1" customWidth="1"/>
    <col min="4814" max="4814" width="12.140625" style="110" bestFit="1" customWidth="1"/>
    <col min="4815" max="4815" width="10.5703125" style="110" bestFit="1" customWidth="1"/>
    <col min="4816" max="4817" width="18" style="110" bestFit="1" customWidth="1"/>
    <col min="4818" max="4818" width="8.7109375" style="110" bestFit="1" customWidth="1"/>
    <col min="4819" max="4819" width="14.5703125" style="110" bestFit="1" customWidth="1"/>
    <col min="4820" max="4820" width="15.140625" style="110" bestFit="1" customWidth="1"/>
    <col min="4821" max="4821" width="14.42578125" style="110" bestFit="1" customWidth="1"/>
    <col min="4822" max="4822" width="18.140625" style="110" bestFit="1" customWidth="1"/>
    <col min="4823" max="4823" width="11.28515625" style="110" bestFit="1" customWidth="1"/>
    <col min="4824" max="4824" width="18.85546875" style="110" bestFit="1" customWidth="1"/>
    <col min="4825" max="4825" width="15.5703125" style="110" bestFit="1" customWidth="1"/>
    <col min="4826" max="4826" width="20.42578125" style="110" bestFit="1" customWidth="1"/>
    <col min="4827" max="4827" width="11.42578125" style="110" bestFit="1" customWidth="1"/>
    <col min="4828" max="4828" width="19.42578125" style="110" bestFit="1" customWidth="1"/>
    <col min="4829" max="4829" width="16.28515625" style="110" bestFit="1" customWidth="1"/>
    <col min="4830" max="4830" width="11.42578125" style="110" bestFit="1" customWidth="1"/>
    <col min="4831" max="4831" width="7.5703125" style="110" bestFit="1" customWidth="1"/>
    <col min="4832" max="4832" width="18" style="110" bestFit="1" customWidth="1"/>
    <col min="4833" max="4833" width="14.5703125" style="110" bestFit="1" customWidth="1"/>
    <col min="4834" max="4834" width="14.42578125" style="110" bestFit="1" customWidth="1"/>
    <col min="4835" max="4835" width="12.85546875" style="110" bestFit="1" customWidth="1"/>
    <col min="4836" max="4836" width="8.140625" style="110" bestFit="1" customWidth="1"/>
    <col min="4837" max="4837" width="7.7109375" style="110" bestFit="1" customWidth="1"/>
    <col min="4838" max="4838" width="18.85546875" style="110" bestFit="1" customWidth="1"/>
    <col min="4839" max="4839" width="13.7109375" style="110" bestFit="1" customWidth="1"/>
    <col min="4840" max="4840" width="7.5703125" style="110" bestFit="1" customWidth="1"/>
    <col min="4841" max="4841" width="10.85546875" style="110" bestFit="1" customWidth="1"/>
    <col min="4842" max="4842" width="12.85546875" style="110" bestFit="1" customWidth="1"/>
    <col min="4843" max="4847" width="14" style="110" customWidth="1"/>
    <col min="4848" max="4848" width="15.42578125" style="110" bestFit="1" customWidth="1"/>
    <col min="4849" max="4849" width="13.140625" style="110" bestFit="1" customWidth="1"/>
    <col min="4850" max="4850" width="18.140625" style="110" bestFit="1" customWidth="1"/>
    <col min="4851" max="4852" width="15.42578125" style="110" bestFit="1" customWidth="1"/>
    <col min="4853" max="4853" width="9.7109375" style="110" bestFit="1" customWidth="1"/>
    <col min="4854" max="4854" width="15.85546875" style="110" bestFit="1" customWidth="1"/>
    <col min="4855" max="4859" width="14" style="110" customWidth="1"/>
    <col min="4860" max="4860" width="18.42578125" style="110" bestFit="1" customWidth="1"/>
    <col min="4861" max="4861" width="15.140625" style="110" bestFit="1" customWidth="1"/>
    <col min="4862" max="4862" width="15" style="110" bestFit="1" customWidth="1"/>
    <col min="4863" max="4863" width="18.140625" style="110" bestFit="1" customWidth="1"/>
    <col min="4864" max="4864" width="8.7109375" style="110" bestFit="1" customWidth="1"/>
    <col min="4865" max="4865" width="18.42578125" style="110" bestFit="1" customWidth="1"/>
    <col min="4866" max="4866" width="14.85546875" style="110" bestFit="1" customWidth="1"/>
    <col min="4867" max="4867" width="14.140625" style="110" bestFit="1" customWidth="1"/>
    <col min="4868" max="4868" width="13.42578125" style="110" bestFit="1" customWidth="1"/>
    <col min="4869" max="4869" width="8.7109375" style="110" bestFit="1" customWidth="1"/>
    <col min="4870" max="4870" width="15.42578125" style="110" bestFit="1" customWidth="1"/>
    <col min="4871" max="4871" width="12.85546875" style="110" bestFit="1" customWidth="1"/>
    <col min="4872" max="4872" width="15.42578125" style="110" bestFit="1" customWidth="1"/>
    <col min="4873" max="4873" width="19.85546875" style="110" bestFit="1" customWidth="1"/>
    <col min="4874" max="4874" width="10.5703125" style="110" bestFit="1" customWidth="1"/>
    <col min="4875" max="4875" width="19.85546875" style="110" bestFit="1" customWidth="1"/>
    <col min="4876" max="4876" width="15.28515625" style="110" bestFit="1" customWidth="1"/>
    <col min="4877" max="4877" width="15.85546875" style="110" bestFit="1" customWidth="1"/>
    <col min="4878" max="4878" width="17.42578125" style="110" bestFit="1" customWidth="1"/>
    <col min="4879" max="4879" width="14" style="110" bestFit="1" customWidth="1"/>
    <col min="4880" max="4886" width="14" style="110" customWidth="1"/>
    <col min="4887" max="4887" width="17.42578125" style="110" bestFit="1" customWidth="1"/>
    <col min="4888" max="4888" width="14" style="110" customWidth="1"/>
    <col min="4889" max="4889" width="9.5703125" style="110" bestFit="1" customWidth="1"/>
    <col min="4890" max="4890" width="15.5703125" style="110" bestFit="1" customWidth="1"/>
    <col min="4891" max="4891" width="16.5703125" style="110" bestFit="1" customWidth="1"/>
    <col min="4892" max="4892" width="14" style="110" customWidth="1"/>
    <col min="4893" max="4893" width="9.5703125" style="110" bestFit="1" customWidth="1"/>
    <col min="4894" max="4894" width="15.5703125" style="110" bestFit="1" customWidth="1"/>
    <col min="4895" max="4895" width="16.5703125" style="110" bestFit="1" customWidth="1"/>
    <col min="4896" max="4896" width="14.140625" style="110" bestFit="1" customWidth="1"/>
    <col min="4897" max="4901" width="14" style="110" customWidth="1"/>
    <col min="4902" max="5017" width="9.140625" style="110"/>
    <col min="5018" max="5018" width="0.140625" style="110" customWidth="1"/>
    <col min="5019" max="5019" width="17.140625" style="110" customWidth="1"/>
    <col min="5020" max="5020" width="8.5703125" style="110" customWidth="1"/>
    <col min="5021" max="5029" width="0" style="110" hidden="1" customWidth="1"/>
    <col min="5030" max="5030" width="5.140625" style="110" customWidth="1"/>
    <col min="5031" max="5031" width="0" style="110" hidden="1" customWidth="1"/>
    <col min="5032" max="5032" width="4.140625" style="110" customWidth="1"/>
    <col min="5033" max="5033" width="1.7109375" style="110" customWidth="1"/>
    <col min="5034" max="5034" width="5.28515625" style="110" customWidth="1"/>
    <col min="5035" max="5035" width="12.85546875" style="110" bestFit="1" customWidth="1"/>
    <col min="5036" max="5036" width="12.85546875" style="110" customWidth="1"/>
    <col min="5037" max="5040" width="9.140625" style="110"/>
    <col min="5041" max="5041" width="27.85546875" style="110" bestFit="1" customWidth="1"/>
    <col min="5042" max="5043" width="12.7109375" style="110" customWidth="1"/>
    <col min="5044" max="5044" width="9.140625" style="110"/>
    <col min="5045" max="5045" width="17" style="110" bestFit="1" customWidth="1"/>
    <col min="5046" max="5047" width="9.140625" style="110"/>
    <col min="5048" max="5048" width="14" style="110" bestFit="1" customWidth="1"/>
    <col min="5049" max="5049" width="12" style="110" bestFit="1" customWidth="1"/>
    <col min="5050" max="5050" width="12.5703125" style="110" bestFit="1" customWidth="1"/>
    <col min="5051" max="5051" width="14" style="110" bestFit="1" customWidth="1"/>
    <col min="5052" max="5052" width="19" style="110" bestFit="1" customWidth="1"/>
    <col min="5053" max="5053" width="15.7109375" style="110" bestFit="1" customWidth="1"/>
    <col min="5054" max="5054" width="22.28515625" style="110" bestFit="1" customWidth="1"/>
    <col min="5055" max="5055" width="10.5703125" style="110" bestFit="1" customWidth="1"/>
    <col min="5056" max="5056" width="14" style="110" bestFit="1" customWidth="1"/>
    <col min="5057" max="5057" width="14.85546875" style="110" bestFit="1" customWidth="1"/>
    <col min="5058" max="5058" width="11.28515625" style="110" bestFit="1" customWidth="1"/>
    <col min="5059" max="5059" width="14.7109375" style="110" bestFit="1" customWidth="1"/>
    <col min="5060" max="5060" width="11.5703125" style="110" bestFit="1" customWidth="1"/>
    <col min="5061" max="5061" width="18" style="110" bestFit="1" customWidth="1"/>
    <col min="5062" max="5062" width="7.42578125" style="110" bestFit="1" customWidth="1"/>
    <col min="5063" max="5063" width="14" style="110" bestFit="1" customWidth="1"/>
    <col min="5064" max="5068" width="14" style="110" customWidth="1"/>
    <col min="5069" max="5069" width="13.7109375" style="110" bestFit="1" customWidth="1"/>
    <col min="5070" max="5070" width="12.140625" style="110" bestFit="1" customWidth="1"/>
    <col min="5071" max="5071" width="10.5703125" style="110" bestFit="1" customWidth="1"/>
    <col min="5072" max="5073" width="18" style="110" bestFit="1" customWidth="1"/>
    <col min="5074" max="5074" width="8.7109375" style="110" bestFit="1" customWidth="1"/>
    <col min="5075" max="5075" width="14.5703125" style="110" bestFit="1" customWidth="1"/>
    <col min="5076" max="5076" width="15.140625" style="110" bestFit="1" customWidth="1"/>
    <col min="5077" max="5077" width="14.42578125" style="110" bestFit="1" customWidth="1"/>
    <col min="5078" max="5078" width="18.140625" style="110" bestFit="1" customWidth="1"/>
    <col min="5079" max="5079" width="11.28515625" style="110" bestFit="1" customWidth="1"/>
    <col min="5080" max="5080" width="18.85546875" style="110" bestFit="1" customWidth="1"/>
    <col min="5081" max="5081" width="15.5703125" style="110" bestFit="1" customWidth="1"/>
    <col min="5082" max="5082" width="20.42578125" style="110" bestFit="1" customWidth="1"/>
    <col min="5083" max="5083" width="11.42578125" style="110" bestFit="1" customWidth="1"/>
    <col min="5084" max="5084" width="19.42578125" style="110" bestFit="1" customWidth="1"/>
    <col min="5085" max="5085" width="16.28515625" style="110" bestFit="1" customWidth="1"/>
    <col min="5086" max="5086" width="11.42578125" style="110" bestFit="1" customWidth="1"/>
    <col min="5087" max="5087" width="7.5703125" style="110" bestFit="1" customWidth="1"/>
    <col min="5088" max="5088" width="18" style="110" bestFit="1" customWidth="1"/>
    <col min="5089" max="5089" width="14.5703125" style="110" bestFit="1" customWidth="1"/>
    <col min="5090" max="5090" width="14.42578125" style="110" bestFit="1" customWidth="1"/>
    <col min="5091" max="5091" width="12.85546875" style="110" bestFit="1" customWidth="1"/>
    <col min="5092" max="5092" width="8.140625" style="110" bestFit="1" customWidth="1"/>
    <col min="5093" max="5093" width="7.7109375" style="110" bestFit="1" customWidth="1"/>
    <col min="5094" max="5094" width="18.85546875" style="110" bestFit="1" customWidth="1"/>
    <col min="5095" max="5095" width="13.7109375" style="110" bestFit="1" customWidth="1"/>
    <col min="5096" max="5096" width="7.5703125" style="110" bestFit="1" customWidth="1"/>
    <col min="5097" max="5097" width="10.85546875" style="110" bestFit="1" customWidth="1"/>
    <col min="5098" max="5098" width="12.85546875" style="110" bestFit="1" customWidth="1"/>
    <col min="5099" max="5103" width="14" style="110" customWidth="1"/>
    <col min="5104" max="5104" width="15.42578125" style="110" bestFit="1" customWidth="1"/>
    <col min="5105" max="5105" width="13.140625" style="110" bestFit="1" customWidth="1"/>
    <col min="5106" max="5106" width="18.140625" style="110" bestFit="1" customWidth="1"/>
    <col min="5107" max="5108" width="15.42578125" style="110" bestFit="1" customWidth="1"/>
    <col min="5109" max="5109" width="9.7109375" style="110" bestFit="1" customWidth="1"/>
    <col min="5110" max="5110" width="15.85546875" style="110" bestFit="1" customWidth="1"/>
    <col min="5111" max="5115" width="14" style="110" customWidth="1"/>
    <col min="5116" max="5116" width="18.42578125" style="110" bestFit="1" customWidth="1"/>
    <col min="5117" max="5117" width="15.140625" style="110" bestFit="1" customWidth="1"/>
    <col min="5118" max="5118" width="15" style="110" bestFit="1" customWidth="1"/>
    <col min="5119" max="5119" width="18.140625" style="110" bestFit="1" customWidth="1"/>
    <col min="5120" max="5120" width="8.7109375" style="110" bestFit="1" customWidth="1"/>
    <col min="5121" max="5121" width="18.42578125" style="110" bestFit="1" customWidth="1"/>
    <col min="5122" max="5122" width="14.85546875" style="110" bestFit="1" customWidth="1"/>
    <col min="5123" max="5123" width="14.140625" style="110" bestFit="1" customWidth="1"/>
    <col min="5124" max="5124" width="13.42578125" style="110" bestFit="1" customWidth="1"/>
    <col min="5125" max="5125" width="8.7109375" style="110" bestFit="1" customWidth="1"/>
    <col min="5126" max="5126" width="15.42578125" style="110" bestFit="1" customWidth="1"/>
    <col min="5127" max="5127" width="12.85546875" style="110" bestFit="1" customWidth="1"/>
    <col min="5128" max="5128" width="15.42578125" style="110" bestFit="1" customWidth="1"/>
    <col min="5129" max="5129" width="19.85546875" style="110" bestFit="1" customWidth="1"/>
    <col min="5130" max="5130" width="10.5703125" style="110" bestFit="1" customWidth="1"/>
    <col min="5131" max="5131" width="19.85546875" style="110" bestFit="1" customWidth="1"/>
    <col min="5132" max="5132" width="15.28515625" style="110" bestFit="1" customWidth="1"/>
    <col min="5133" max="5133" width="15.85546875" style="110" bestFit="1" customWidth="1"/>
    <col min="5134" max="5134" width="17.42578125" style="110" bestFit="1" customWidth="1"/>
    <col min="5135" max="5135" width="14" style="110" bestFit="1" customWidth="1"/>
    <col min="5136" max="5142" width="14" style="110" customWidth="1"/>
    <col min="5143" max="5143" width="17.42578125" style="110" bestFit="1" customWidth="1"/>
    <col min="5144" max="5144" width="14" style="110" customWidth="1"/>
    <col min="5145" max="5145" width="9.5703125" style="110" bestFit="1" customWidth="1"/>
    <col min="5146" max="5146" width="15.5703125" style="110" bestFit="1" customWidth="1"/>
    <col min="5147" max="5147" width="16.5703125" style="110" bestFit="1" customWidth="1"/>
    <col min="5148" max="5148" width="14" style="110" customWidth="1"/>
    <col min="5149" max="5149" width="9.5703125" style="110" bestFit="1" customWidth="1"/>
    <col min="5150" max="5150" width="15.5703125" style="110" bestFit="1" customWidth="1"/>
    <col min="5151" max="5151" width="16.5703125" style="110" bestFit="1" customWidth="1"/>
    <col min="5152" max="5152" width="14.140625" style="110" bestFit="1" customWidth="1"/>
    <col min="5153" max="5157" width="14" style="110" customWidth="1"/>
    <col min="5158" max="5273" width="9.140625" style="110"/>
    <col min="5274" max="5274" width="0.140625" style="110" customWidth="1"/>
    <col min="5275" max="5275" width="17.140625" style="110" customWidth="1"/>
    <col min="5276" max="5276" width="8.5703125" style="110" customWidth="1"/>
    <col min="5277" max="5285" width="0" style="110" hidden="1" customWidth="1"/>
    <col min="5286" max="5286" width="5.140625" style="110" customWidth="1"/>
    <col min="5287" max="5287" width="0" style="110" hidden="1" customWidth="1"/>
    <col min="5288" max="5288" width="4.140625" style="110" customWidth="1"/>
    <col min="5289" max="5289" width="1.7109375" style="110" customWidth="1"/>
    <col min="5290" max="5290" width="5.28515625" style="110" customWidth="1"/>
    <col min="5291" max="5291" width="12.85546875" style="110" bestFit="1" customWidth="1"/>
    <col min="5292" max="5292" width="12.85546875" style="110" customWidth="1"/>
    <col min="5293" max="5296" width="9.140625" style="110"/>
    <col min="5297" max="5297" width="27.85546875" style="110" bestFit="1" customWidth="1"/>
    <col min="5298" max="5299" width="12.7109375" style="110" customWidth="1"/>
    <col min="5300" max="5300" width="9.140625" style="110"/>
    <col min="5301" max="5301" width="17" style="110" bestFit="1" customWidth="1"/>
    <col min="5302" max="5303" width="9.140625" style="110"/>
    <col min="5304" max="5304" width="14" style="110" bestFit="1" customWidth="1"/>
    <col min="5305" max="5305" width="12" style="110" bestFit="1" customWidth="1"/>
    <col min="5306" max="5306" width="12.5703125" style="110" bestFit="1" customWidth="1"/>
    <col min="5307" max="5307" width="14" style="110" bestFit="1" customWidth="1"/>
    <col min="5308" max="5308" width="19" style="110" bestFit="1" customWidth="1"/>
    <col min="5309" max="5309" width="15.7109375" style="110" bestFit="1" customWidth="1"/>
    <col min="5310" max="5310" width="22.28515625" style="110" bestFit="1" customWidth="1"/>
    <col min="5311" max="5311" width="10.5703125" style="110" bestFit="1" customWidth="1"/>
    <col min="5312" max="5312" width="14" style="110" bestFit="1" customWidth="1"/>
    <col min="5313" max="5313" width="14.85546875" style="110" bestFit="1" customWidth="1"/>
    <col min="5314" max="5314" width="11.28515625" style="110" bestFit="1" customWidth="1"/>
    <col min="5315" max="5315" width="14.7109375" style="110" bestFit="1" customWidth="1"/>
    <col min="5316" max="5316" width="11.5703125" style="110" bestFit="1" customWidth="1"/>
    <col min="5317" max="5317" width="18" style="110" bestFit="1" customWidth="1"/>
    <col min="5318" max="5318" width="7.42578125" style="110" bestFit="1" customWidth="1"/>
    <col min="5319" max="5319" width="14" style="110" bestFit="1" customWidth="1"/>
    <col min="5320" max="5324" width="14" style="110" customWidth="1"/>
    <col min="5325" max="5325" width="13.7109375" style="110" bestFit="1" customWidth="1"/>
    <col min="5326" max="5326" width="12.140625" style="110" bestFit="1" customWidth="1"/>
    <col min="5327" max="5327" width="10.5703125" style="110" bestFit="1" customWidth="1"/>
    <col min="5328" max="5329" width="18" style="110" bestFit="1" customWidth="1"/>
    <col min="5330" max="5330" width="8.7109375" style="110" bestFit="1" customWidth="1"/>
    <col min="5331" max="5331" width="14.5703125" style="110" bestFit="1" customWidth="1"/>
    <col min="5332" max="5332" width="15.140625" style="110" bestFit="1" customWidth="1"/>
    <col min="5333" max="5333" width="14.42578125" style="110" bestFit="1" customWidth="1"/>
    <col min="5334" max="5334" width="18.140625" style="110" bestFit="1" customWidth="1"/>
    <col min="5335" max="5335" width="11.28515625" style="110" bestFit="1" customWidth="1"/>
    <col min="5336" max="5336" width="18.85546875" style="110" bestFit="1" customWidth="1"/>
    <col min="5337" max="5337" width="15.5703125" style="110" bestFit="1" customWidth="1"/>
    <col min="5338" max="5338" width="20.42578125" style="110" bestFit="1" customWidth="1"/>
    <col min="5339" max="5339" width="11.42578125" style="110" bestFit="1" customWidth="1"/>
    <col min="5340" max="5340" width="19.42578125" style="110" bestFit="1" customWidth="1"/>
    <col min="5341" max="5341" width="16.28515625" style="110" bestFit="1" customWidth="1"/>
    <col min="5342" max="5342" width="11.42578125" style="110" bestFit="1" customWidth="1"/>
    <col min="5343" max="5343" width="7.5703125" style="110" bestFit="1" customWidth="1"/>
    <col min="5344" max="5344" width="18" style="110" bestFit="1" customWidth="1"/>
    <col min="5345" max="5345" width="14.5703125" style="110" bestFit="1" customWidth="1"/>
    <col min="5346" max="5346" width="14.42578125" style="110" bestFit="1" customWidth="1"/>
    <col min="5347" max="5347" width="12.85546875" style="110" bestFit="1" customWidth="1"/>
    <col min="5348" max="5348" width="8.140625" style="110" bestFit="1" customWidth="1"/>
    <col min="5349" max="5349" width="7.7109375" style="110" bestFit="1" customWidth="1"/>
    <col min="5350" max="5350" width="18.85546875" style="110" bestFit="1" customWidth="1"/>
    <col min="5351" max="5351" width="13.7109375" style="110" bestFit="1" customWidth="1"/>
    <col min="5352" max="5352" width="7.5703125" style="110" bestFit="1" customWidth="1"/>
    <col min="5353" max="5353" width="10.85546875" style="110" bestFit="1" customWidth="1"/>
    <col min="5354" max="5354" width="12.85546875" style="110" bestFit="1" customWidth="1"/>
    <col min="5355" max="5359" width="14" style="110" customWidth="1"/>
    <col min="5360" max="5360" width="15.42578125" style="110" bestFit="1" customWidth="1"/>
    <col min="5361" max="5361" width="13.140625" style="110" bestFit="1" customWidth="1"/>
    <col min="5362" max="5362" width="18.140625" style="110" bestFit="1" customWidth="1"/>
    <col min="5363" max="5364" width="15.42578125" style="110" bestFit="1" customWidth="1"/>
    <col min="5365" max="5365" width="9.7109375" style="110" bestFit="1" customWidth="1"/>
    <col min="5366" max="5366" width="15.85546875" style="110" bestFit="1" customWidth="1"/>
    <col min="5367" max="5371" width="14" style="110" customWidth="1"/>
    <col min="5372" max="5372" width="18.42578125" style="110" bestFit="1" customWidth="1"/>
    <col min="5373" max="5373" width="15.140625" style="110" bestFit="1" customWidth="1"/>
    <col min="5374" max="5374" width="15" style="110" bestFit="1" customWidth="1"/>
    <col min="5375" max="5375" width="18.140625" style="110" bestFit="1" customWidth="1"/>
    <col min="5376" max="5376" width="8.7109375" style="110" bestFit="1" customWidth="1"/>
    <col min="5377" max="5377" width="18.42578125" style="110" bestFit="1" customWidth="1"/>
    <col min="5378" max="5378" width="14.85546875" style="110" bestFit="1" customWidth="1"/>
    <col min="5379" max="5379" width="14.140625" style="110" bestFit="1" customWidth="1"/>
    <col min="5380" max="5380" width="13.42578125" style="110" bestFit="1" customWidth="1"/>
    <col min="5381" max="5381" width="8.7109375" style="110" bestFit="1" customWidth="1"/>
    <col min="5382" max="5382" width="15.42578125" style="110" bestFit="1" customWidth="1"/>
    <col min="5383" max="5383" width="12.85546875" style="110" bestFit="1" customWidth="1"/>
    <col min="5384" max="5384" width="15.42578125" style="110" bestFit="1" customWidth="1"/>
    <col min="5385" max="5385" width="19.85546875" style="110" bestFit="1" customWidth="1"/>
    <col min="5386" max="5386" width="10.5703125" style="110" bestFit="1" customWidth="1"/>
    <col min="5387" max="5387" width="19.85546875" style="110" bestFit="1" customWidth="1"/>
    <col min="5388" max="5388" width="15.28515625" style="110" bestFit="1" customWidth="1"/>
    <col min="5389" max="5389" width="15.85546875" style="110" bestFit="1" customWidth="1"/>
    <col min="5390" max="5390" width="17.42578125" style="110" bestFit="1" customWidth="1"/>
    <col min="5391" max="5391" width="14" style="110" bestFit="1" customWidth="1"/>
    <col min="5392" max="5398" width="14" style="110" customWidth="1"/>
    <col min="5399" max="5399" width="17.42578125" style="110" bestFit="1" customWidth="1"/>
    <col min="5400" max="5400" width="14" style="110" customWidth="1"/>
    <col min="5401" max="5401" width="9.5703125" style="110" bestFit="1" customWidth="1"/>
    <col min="5402" max="5402" width="15.5703125" style="110" bestFit="1" customWidth="1"/>
    <col min="5403" max="5403" width="16.5703125" style="110" bestFit="1" customWidth="1"/>
    <col min="5404" max="5404" width="14" style="110" customWidth="1"/>
    <col min="5405" max="5405" width="9.5703125" style="110" bestFit="1" customWidth="1"/>
    <col min="5406" max="5406" width="15.5703125" style="110" bestFit="1" customWidth="1"/>
    <col min="5407" max="5407" width="16.5703125" style="110" bestFit="1" customWidth="1"/>
    <col min="5408" max="5408" width="14.140625" style="110" bestFit="1" customWidth="1"/>
    <col min="5409" max="5413" width="14" style="110" customWidth="1"/>
    <col min="5414" max="5529" width="9.140625" style="110"/>
    <col min="5530" max="5530" width="0.140625" style="110" customWidth="1"/>
    <col min="5531" max="5531" width="17.140625" style="110" customWidth="1"/>
    <col min="5532" max="5532" width="8.5703125" style="110" customWidth="1"/>
    <col min="5533" max="5541" width="0" style="110" hidden="1" customWidth="1"/>
    <col min="5542" max="5542" width="5.140625" style="110" customWidth="1"/>
    <col min="5543" max="5543" width="0" style="110" hidden="1" customWidth="1"/>
    <col min="5544" max="5544" width="4.140625" style="110" customWidth="1"/>
    <col min="5545" max="5545" width="1.7109375" style="110" customWidth="1"/>
    <col min="5546" max="5546" width="5.28515625" style="110" customWidth="1"/>
    <col min="5547" max="5547" width="12.85546875" style="110" bestFit="1" customWidth="1"/>
    <col min="5548" max="5548" width="12.85546875" style="110" customWidth="1"/>
    <col min="5549" max="5552" width="9.140625" style="110"/>
    <col min="5553" max="5553" width="27.85546875" style="110" bestFit="1" customWidth="1"/>
    <col min="5554" max="5555" width="12.7109375" style="110" customWidth="1"/>
    <col min="5556" max="5556" width="9.140625" style="110"/>
    <col min="5557" max="5557" width="17" style="110" bestFit="1" customWidth="1"/>
    <col min="5558" max="5559" width="9.140625" style="110"/>
    <col min="5560" max="5560" width="14" style="110" bestFit="1" customWidth="1"/>
    <col min="5561" max="5561" width="12" style="110" bestFit="1" customWidth="1"/>
    <col min="5562" max="5562" width="12.5703125" style="110" bestFit="1" customWidth="1"/>
    <col min="5563" max="5563" width="14" style="110" bestFit="1" customWidth="1"/>
    <col min="5564" max="5564" width="19" style="110" bestFit="1" customWidth="1"/>
    <col min="5565" max="5565" width="15.7109375" style="110" bestFit="1" customWidth="1"/>
    <col min="5566" max="5566" width="22.28515625" style="110" bestFit="1" customWidth="1"/>
    <col min="5567" max="5567" width="10.5703125" style="110" bestFit="1" customWidth="1"/>
    <col min="5568" max="5568" width="14" style="110" bestFit="1" customWidth="1"/>
    <col min="5569" max="5569" width="14.85546875" style="110" bestFit="1" customWidth="1"/>
    <col min="5570" max="5570" width="11.28515625" style="110" bestFit="1" customWidth="1"/>
    <col min="5571" max="5571" width="14.7109375" style="110" bestFit="1" customWidth="1"/>
    <col min="5572" max="5572" width="11.5703125" style="110" bestFit="1" customWidth="1"/>
    <col min="5573" max="5573" width="18" style="110" bestFit="1" customWidth="1"/>
    <col min="5574" max="5574" width="7.42578125" style="110" bestFit="1" customWidth="1"/>
    <col min="5575" max="5575" width="14" style="110" bestFit="1" customWidth="1"/>
    <col min="5576" max="5580" width="14" style="110" customWidth="1"/>
    <col min="5581" max="5581" width="13.7109375" style="110" bestFit="1" customWidth="1"/>
    <col min="5582" max="5582" width="12.140625" style="110" bestFit="1" customWidth="1"/>
    <col min="5583" max="5583" width="10.5703125" style="110" bestFit="1" customWidth="1"/>
    <col min="5584" max="5585" width="18" style="110" bestFit="1" customWidth="1"/>
    <col min="5586" max="5586" width="8.7109375" style="110" bestFit="1" customWidth="1"/>
    <col min="5587" max="5587" width="14.5703125" style="110" bestFit="1" customWidth="1"/>
    <col min="5588" max="5588" width="15.140625" style="110" bestFit="1" customWidth="1"/>
    <col min="5589" max="5589" width="14.42578125" style="110" bestFit="1" customWidth="1"/>
    <col min="5590" max="5590" width="18.140625" style="110" bestFit="1" customWidth="1"/>
    <col min="5591" max="5591" width="11.28515625" style="110" bestFit="1" customWidth="1"/>
    <col min="5592" max="5592" width="18.85546875" style="110" bestFit="1" customWidth="1"/>
    <col min="5593" max="5593" width="15.5703125" style="110" bestFit="1" customWidth="1"/>
    <col min="5594" max="5594" width="20.42578125" style="110" bestFit="1" customWidth="1"/>
    <col min="5595" max="5595" width="11.42578125" style="110" bestFit="1" customWidth="1"/>
    <col min="5596" max="5596" width="19.42578125" style="110" bestFit="1" customWidth="1"/>
    <col min="5597" max="5597" width="16.28515625" style="110" bestFit="1" customWidth="1"/>
    <col min="5598" max="5598" width="11.42578125" style="110" bestFit="1" customWidth="1"/>
    <col min="5599" max="5599" width="7.5703125" style="110" bestFit="1" customWidth="1"/>
    <col min="5600" max="5600" width="18" style="110" bestFit="1" customWidth="1"/>
    <col min="5601" max="5601" width="14.5703125" style="110" bestFit="1" customWidth="1"/>
    <col min="5602" max="5602" width="14.42578125" style="110" bestFit="1" customWidth="1"/>
    <col min="5603" max="5603" width="12.85546875" style="110" bestFit="1" customWidth="1"/>
    <col min="5604" max="5604" width="8.140625" style="110" bestFit="1" customWidth="1"/>
    <col min="5605" max="5605" width="7.7109375" style="110" bestFit="1" customWidth="1"/>
    <col min="5606" max="5606" width="18.85546875" style="110" bestFit="1" customWidth="1"/>
    <col min="5607" max="5607" width="13.7109375" style="110" bestFit="1" customWidth="1"/>
    <col min="5608" max="5608" width="7.5703125" style="110" bestFit="1" customWidth="1"/>
    <col min="5609" max="5609" width="10.85546875" style="110" bestFit="1" customWidth="1"/>
    <col min="5610" max="5610" width="12.85546875" style="110" bestFit="1" customWidth="1"/>
    <col min="5611" max="5615" width="14" style="110" customWidth="1"/>
    <col min="5616" max="5616" width="15.42578125" style="110" bestFit="1" customWidth="1"/>
    <col min="5617" max="5617" width="13.140625" style="110" bestFit="1" customWidth="1"/>
    <col min="5618" max="5618" width="18.140625" style="110" bestFit="1" customWidth="1"/>
    <col min="5619" max="5620" width="15.42578125" style="110" bestFit="1" customWidth="1"/>
    <col min="5621" max="5621" width="9.7109375" style="110" bestFit="1" customWidth="1"/>
    <col min="5622" max="5622" width="15.85546875" style="110" bestFit="1" customWidth="1"/>
    <col min="5623" max="5627" width="14" style="110" customWidth="1"/>
    <col min="5628" max="5628" width="18.42578125" style="110" bestFit="1" customWidth="1"/>
    <col min="5629" max="5629" width="15.140625" style="110" bestFit="1" customWidth="1"/>
    <col min="5630" max="5630" width="15" style="110" bestFit="1" customWidth="1"/>
    <col min="5631" max="5631" width="18.140625" style="110" bestFit="1" customWidth="1"/>
    <col min="5632" max="5632" width="8.7109375" style="110" bestFit="1" customWidth="1"/>
    <col min="5633" max="5633" width="18.42578125" style="110" bestFit="1" customWidth="1"/>
    <col min="5634" max="5634" width="14.85546875" style="110" bestFit="1" customWidth="1"/>
    <col min="5635" max="5635" width="14.140625" style="110" bestFit="1" customWidth="1"/>
    <col min="5636" max="5636" width="13.42578125" style="110" bestFit="1" customWidth="1"/>
    <col min="5637" max="5637" width="8.7109375" style="110" bestFit="1" customWidth="1"/>
    <col min="5638" max="5638" width="15.42578125" style="110" bestFit="1" customWidth="1"/>
    <col min="5639" max="5639" width="12.85546875" style="110" bestFit="1" customWidth="1"/>
    <col min="5640" max="5640" width="15.42578125" style="110" bestFit="1" customWidth="1"/>
    <col min="5641" max="5641" width="19.85546875" style="110" bestFit="1" customWidth="1"/>
    <col min="5642" max="5642" width="10.5703125" style="110" bestFit="1" customWidth="1"/>
    <col min="5643" max="5643" width="19.85546875" style="110" bestFit="1" customWidth="1"/>
    <col min="5644" max="5644" width="15.28515625" style="110" bestFit="1" customWidth="1"/>
    <col min="5645" max="5645" width="15.85546875" style="110" bestFit="1" customWidth="1"/>
    <col min="5646" max="5646" width="17.42578125" style="110" bestFit="1" customWidth="1"/>
    <col min="5647" max="5647" width="14" style="110" bestFit="1" customWidth="1"/>
    <col min="5648" max="5654" width="14" style="110" customWidth="1"/>
    <col min="5655" max="5655" width="17.42578125" style="110" bestFit="1" customWidth="1"/>
    <col min="5656" max="5656" width="14" style="110" customWidth="1"/>
    <col min="5657" max="5657" width="9.5703125" style="110" bestFit="1" customWidth="1"/>
    <col min="5658" max="5658" width="15.5703125" style="110" bestFit="1" customWidth="1"/>
    <col min="5659" max="5659" width="16.5703125" style="110" bestFit="1" customWidth="1"/>
    <col min="5660" max="5660" width="14" style="110" customWidth="1"/>
    <col min="5661" max="5661" width="9.5703125" style="110" bestFit="1" customWidth="1"/>
    <col min="5662" max="5662" width="15.5703125" style="110" bestFit="1" customWidth="1"/>
    <col min="5663" max="5663" width="16.5703125" style="110" bestFit="1" customWidth="1"/>
    <col min="5664" max="5664" width="14.140625" style="110" bestFit="1" customWidth="1"/>
    <col min="5665" max="5669" width="14" style="110" customWidth="1"/>
    <col min="5670" max="5785" width="9.140625" style="110"/>
    <col min="5786" max="5786" width="0.140625" style="110" customWidth="1"/>
    <col min="5787" max="5787" width="17.140625" style="110" customWidth="1"/>
    <col min="5788" max="5788" width="8.5703125" style="110" customWidth="1"/>
    <col min="5789" max="5797" width="0" style="110" hidden="1" customWidth="1"/>
    <col min="5798" max="5798" width="5.140625" style="110" customWidth="1"/>
    <col min="5799" max="5799" width="0" style="110" hidden="1" customWidth="1"/>
    <col min="5800" max="5800" width="4.140625" style="110" customWidth="1"/>
    <col min="5801" max="5801" width="1.7109375" style="110" customWidth="1"/>
    <col min="5802" max="5802" width="5.28515625" style="110" customWidth="1"/>
    <col min="5803" max="5803" width="12.85546875" style="110" bestFit="1" customWidth="1"/>
    <col min="5804" max="5804" width="12.85546875" style="110" customWidth="1"/>
    <col min="5805" max="5808" width="9.140625" style="110"/>
    <col min="5809" max="5809" width="27.85546875" style="110" bestFit="1" customWidth="1"/>
    <col min="5810" max="5811" width="12.7109375" style="110" customWidth="1"/>
    <col min="5812" max="5812" width="9.140625" style="110"/>
    <col min="5813" max="5813" width="17" style="110" bestFit="1" customWidth="1"/>
    <col min="5814" max="5815" width="9.140625" style="110"/>
    <col min="5816" max="5816" width="14" style="110" bestFit="1" customWidth="1"/>
    <col min="5817" max="5817" width="12" style="110" bestFit="1" customWidth="1"/>
    <col min="5818" max="5818" width="12.5703125" style="110" bestFit="1" customWidth="1"/>
    <col min="5819" max="5819" width="14" style="110" bestFit="1" customWidth="1"/>
    <col min="5820" max="5820" width="19" style="110" bestFit="1" customWidth="1"/>
    <col min="5821" max="5821" width="15.7109375" style="110" bestFit="1" customWidth="1"/>
    <col min="5822" max="5822" width="22.28515625" style="110" bestFit="1" customWidth="1"/>
    <col min="5823" max="5823" width="10.5703125" style="110" bestFit="1" customWidth="1"/>
    <col min="5824" max="5824" width="14" style="110" bestFit="1" customWidth="1"/>
    <col min="5825" max="5825" width="14.85546875" style="110" bestFit="1" customWidth="1"/>
    <col min="5826" max="5826" width="11.28515625" style="110" bestFit="1" customWidth="1"/>
    <col min="5827" max="5827" width="14.7109375" style="110" bestFit="1" customWidth="1"/>
    <col min="5828" max="5828" width="11.5703125" style="110" bestFit="1" customWidth="1"/>
    <col min="5829" max="5829" width="18" style="110" bestFit="1" customWidth="1"/>
    <col min="5830" max="5830" width="7.42578125" style="110" bestFit="1" customWidth="1"/>
    <col min="5831" max="5831" width="14" style="110" bestFit="1" customWidth="1"/>
    <col min="5832" max="5836" width="14" style="110" customWidth="1"/>
    <col min="5837" max="5837" width="13.7109375" style="110" bestFit="1" customWidth="1"/>
    <col min="5838" max="5838" width="12.140625" style="110" bestFit="1" customWidth="1"/>
    <col min="5839" max="5839" width="10.5703125" style="110" bestFit="1" customWidth="1"/>
    <col min="5840" max="5841" width="18" style="110" bestFit="1" customWidth="1"/>
    <col min="5842" max="5842" width="8.7109375" style="110" bestFit="1" customWidth="1"/>
    <col min="5843" max="5843" width="14.5703125" style="110" bestFit="1" customWidth="1"/>
    <col min="5844" max="5844" width="15.140625" style="110" bestFit="1" customWidth="1"/>
    <col min="5845" max="5845" width="14.42578125" style="110" bestFit="1" customWidth="1"/>
    <col min="5846" max="5846" width="18.140625" style="110" bestFit="1" customWidth="1"/>
    <col min="5847" max="5847" width="11.28515625" style="110" bestFit="1" customWidth="1"/>
    <col min="5848" max="5848" width="18.85546875" style="110" bestFit="1" customWidth="1"/>
    <col min="5849" max="5849" width="15.5703125" style="110" bestFit="1" customWidth="1"/>
    <col min="5850" max="5850" width="20.42578125" style="110" bestFit="1" customWidth="1"/>
    <col min="5851" max="5851" width="11.42578125" style="110" bestFit="1" customWidth="1"/>
    <col min="5852" max="5852" width="19.42578125" style="110" bestFit="1" customWidth="1"/>
    <col min="5853" max="5853" width="16.28515625" style="110" bestFit="1" customWidth="1"/>
    <col min="5854" max="5854" width="11.42578125" style="110" bestFit="1" customWidth="1"/>
    <col min="5855" max="5855" width="7.5703125" style="110" bestFit="1" customWidth="1"/>
    <col min="5856" max="5856" width="18" style="110" bestFit="1" customWidth="1"/>
    <col min="5857" max="5857" width="14.5703125" style="110" bestFit="1" customWidth="1"/>
    <col min="5858" max="5858" width="14.42578125" style="110" bestFit="1" customWidth="1"/>
    <col min="5859" max="5859" width="12.85546875" style="110" bestFit="1" customWidth="1"/>
    <col min="5860" max="5860" width="8.140625" style="110" bestFit="1" customWidth="1"/>
    <col min="5861" max="5861" width="7.7109375" style="110" bestFit="1" customWidth="1"/>
    <col min="5862" max="5862" width="18.85546875" style="110" bestFit="1" customWidth="1"/>
    <col min="5863" max="5863" width="13.7109375" style="110" bestFit="1" customWidth="1"/>
    <col min="5864" max="5864" width="7.5703125" style="110" bestFit="1" customWidth="1"/>
    <col min="5865" max="5865" width="10.85546875" style="110" bestFit="1" customWidth="1"/>
    <col min="5866" max="5866" width="12.85546875" style="110" bestFit="1" customWidth="1"/>
    <col min="5867" max="5871" width="14" style="110" customWidth="1"/>
    <col min="5872" max="5872" width="15.42578125" style="110" bestFit="1" customWidth="1"/>
    <col min="5873" max="5873" width="13.140625" style="110" bestFit="1" customWidth="1"/>
    <col min="5874" max="5874" width="18.140625" style="110" bestFit="1" customWidth="1"/>
    <col min="5875" max="5876" width="15.42578125" style="110" bestFit="1" customWidth="1"/>
    <col min="5877" max="5877" width="9.7109375" style="110" bestFit="1" customWidth="1"/>
    <col min="5878" max="5878" width="15.85546875" style="110" bestFit="1" customWidth="1"/>
    <col min="5879" max="5883" width="14" style="110" customWidth="1"/>
    <col min="5884" max="5884" width="18.42578125" style="110" bestFit="1" customWidth="1"/>
    <col min="5885" max="5885" width="15.140625" style="110" bestFit="1" customWidth="1"/>
    <col min="5886" max="5886" width="15" style="110" bestFit="1" customWidth="1"/>
    <col min="5887" max="5887" width="18.140625" style="110" bestFit="1" customWidth="1"/>
    <col min="5888" max="5888" width="8.7109375" style="110" bestFit="1" customWidth="1"/>
    <col min="5889" max="5889" width="18.42578125" style="110" bestFit="1" customWidth="1"/>
    <col min="5890" max="5890" width="14.85546875" style="110" bestFit="1" customWidth="1"/>
    <col min="5891" max="5891" width="14.140625" style="110" bestFit="1" customWidth="1"/>
    <col min="5892" max="5892" width="13.42578125" style="110" bestFit="1" customWidth="1"/>
    <col min="5893" max="5893" width="8.7109375" style="110" bestFit="1" customWidth="1"/>
    <col min="5894" max="5894" width="15.42578125" style="110" bestFit="1" customWidth="1"/>
    <col min="5895" max="5895" width="12.85546875" style="110" bestFit="1" customWidth="1"/>
    <col min="5896" max="5896" width="15.42578125" style="110" bestFit="1" customWidth="1"/>
    <col min="5897" max="5897" width="19.85546875" style="110" bestFit="1" customWidth="1"/>
    <col min="5898" max="5898" width="10.5703125" style="110" bestFit="1" customWidth="1"/>
    <col min="5899" max="5899" width="19.85546875" style="110" bestFit="1" customWidth="1"/>
    <col min="5900" max="5900" width="15.28515625" style="110" bestFit="1" customWidth="1"/>
    <col min="5901" max="5901" width="15.85546875" style="110" bestFit="1" customWidth="1"/>
    <col min="5902" max="5902" width="17.42578125" style="110" bestFit="1" customWidth="1"/>
    <col min="5903" max="5903" width="14" style="110" bestFit="1" customWidth="1"/>
    <col min="5904" max="5910" width="14" style="110" customWidth="1"/>
    <col min="5911" max="5911" width="17.42578125" style="110" bestFit="1" customWidth="1"/>
    <col min="5912" max="5912" width="14" style="110" customWidth="1"/>
    <col min="5913" max="5913" width="9.5703125" style="110" bestFit="1" customWidth="1"/>
    <col min="5914" max="5914" width="15.5703125" style="110" bestFit="1" customWidth="1"/>
    <col min="5915" max="5915" width="16.5703125" style="110" bestFit="1" customWidth="1"/>
    <col min="5916" max="5916" width="14" style="110" customWidth="1"/>
    <col min="5917" max="5917" width="9.5703125" style="110" bestFit="1" customWidth="1"/>
    <col min="5918" max="5918" width="15.5703125" style="110" bestFit="1" customWidth="1"/>
    <col min="5919" max="5919" width="16.5703125" style="110" bestFit="1" customWidth="1"/>
    <col min="5920" max="5920" width="14.140625" style="110" bestFit="1" customWidth="1"/>
    <col min="5921" max="5925" width="14" style="110" customWidth="1"/>
    <col min="5926" max="6041" width="9.140625" style="110"/>
    <col min="6042" max="6042" width="0.140625" style="110" customWidth="1"/>
    <col min="6043" max="6043" width="17.140625" style="110" customWidth="1"/>
    <col min="6044" max="6044" width="8.5703125" style="110" customWidth="1"/>
    <col min="6045" max="6053" width="0" style="110" hidden="1" customWidth="1"/>
    <col min="6054" max="6054" width="5.140625" style="110" customWidth="1"/>
    <col min="6055" max="6055" width="0" style="110" hidden="1" customWidth="1"/>
    <col min="6056" max="6056" width="4.140625" style="110" customWidth="1"/>
    <col min="6057" max="6057" width="1.7109375" style="110" customWidth="1"/>
    <col min="6058" max="6058" width="5.28515625" style="110" customWidth="1"/>
    <col min="6059" max="6059" width="12.85546875" style="110" bestFit="1" customWidth="1"/>
    <col min="6060" max="6060" width="12.85546875" style="110" customWidth="1"/>
    <col min="6061" max="6064" width="9.140625" style="110"/>
    <col min="6065" max="6065" width="27.85546875" style="110" bestFit="1" customWidth="1"/>
    <col min="6066" max="6067" width="12.7109375" style="110" customWidth="1"/>
    <col min="6068" max="6068" width="9.140625" style="110"/>
    <col min="6069" max="6069" width="17" style="110" bestFit="1" customWidth="1"/>
    <col min="6070" max="6071" width="9.140625" style="110"/>
    <col min="6072" max="6072" width="14" style="110" bestFit="1" customWidth="1"/>
    <col min="6073" max="6073" width="12" style="110" bestFit="1" customWidth="1"/>
    <col min="6074" max="6074" width="12.5703125" style="110" bestFit="1" customWidth="1"/>
    <col min="6075" max="6075" width="14" style="110" bestFit="1" customWidth="1"/>
    <col min="6076" max="6076" width="19" style="110" bestFit="1" customWidth="1"/>
    <col min="6077" max="6077" width="15.7109375" style="110" bestFit="1" customWidth="1"/>
    <col min="6078" max="6078" width="22.28515625" style="110" bestFit="1" customWidth="1"/>
    <col min="6079" max="6079" width="10.5703125" style="110" bestFit="1" customWidth="1"/>
    <col min="6080" max="6080" width="14" style="110" bestFit="1" customWidth="1"/>
    <col min="6081" max="6081" width="14.85546875" style="110" bestFit="1" customWidth="1"/>
    <col min="6082" max="6082" width="11.28515625" style="110" bestFit="1" customWidth="1"/>
    <col min="6083" max="6083" width="14.7109375" style="110" bestFit="1" customWidth="1"/>
    <col min="6084" max="6084" width="11.5703125" style="110" bestFit="1" customWidth="1"/>
    <col min="6085" max="6085" width="18" style="110" bestFit="1" customWidth="1"/>
    <col min="6086" max="6086" width="7.42578125" style="110" bestFit="1" customWidth="1"/>
    <col min="6087" max="6087" width="14" style="110" bestFit="1" customWidth="1"/>
    <col min="6088" max="6092" width="14" style="110" customWidth="1"/>
    <col min="6093" max="6093" width="13.7109375" style="110" bestFit="1" customWidth="1"/>
    <col min="6094" max="6094" width="12.140625" style="110" bestFit="1" customWidth="1"/>
    <col min="6095" max="6095" width="10.5703125" style="110" bestFit="1" customWidth="1"/>
    <col min="6096" max="6097" width="18" style="110" bestFit="1" customWidth="1"/>
    <col min="6098" max="6098" width="8.7109375" style="110" bestFit="1" customWidth="1"/>
    <col min="6099" max="6099" width="14.5703125" style="110" bestFit="1" customWidth="1"/>
    <col min="6100" max="6100" width="15.140625" style="110" bestFit="1" customWidth="1"/>
    <col min="6101" max="6101" width="14.42578125" style="110" bestFit="1" customWidth="1"/>
    <col min="6102" max="6102" width="18.140625" style="110" bestFit="1" customWidth="1"/>
    <col min="6103" max="6103" width="11.28515625" style="110" bestFit="1" customWidth="1"/>
    <col min="6104" max="6104" width="18.85546875" style="110" bestFit="1" customWidth="1"/>
    <col min="6105" max="6105" width="15.5703125" style="110" bestFit="1" customWidth="1"/>
    <col min="6106" max="6106" width="20.42578125" style="110" bestFit="1" customWidth="1"/>
    <col min="6107" max="6107" width="11.42578125" style="110" bestFit="1" customWidth="1"/>
    <col min="6108" max="6108" width="19.42578125" style="110" bestFit="1" customWidth="1"/>
    <col min="6109" max="6109" width="16.28515625" style="110" bestFit="1" customWidth="1"/>
    <col min="6110" max="6110" width="11.42578125" style="110" bestFit="1" customWidth="1"/>
    <col min="6111" max="6111" width="7.5703125" style="110" bestFit="1" customWidth="1"/>
    <col min="6112" max="6112" width="18" style="110" bestFit="1" customWidth="1"/>
    <col min="6113" max="6113" width="14.5703125" style="110" bestFit="1" customWidth="1"/>
    <col min="6114" max="6114" width="14.42578125" style="110" bestFit="1" customWidth="1"/>
    <col min="6115" max="6115" width="12.85546875" style="110" bestFit="1" customWidth="1"/>
    <col min="6116" max="6116" width="8.140625" style="110" bestFit="1" customWidth="1"/>
    <col min="6117" max="6117" width="7.7109375" style="110" bestFit="1" customWidth="1"/>
    <col min="6118" max="6118" width="18.85546875" style="110" bestFit="1" customWidth="1"/>
    <col min="6119" max="6119" width="13.7109375" style="110" bestFit="1" customWidth="1"/>
    <col min="6120" max="6120" width="7.5703125" style="110" bestFit="1" customWidth="1"/>
    <col min="6121" max="6121" width="10.85546875" style="110" bestFit="1" customWidth="1"/>
    <col min="6122" max="6122" width="12.85546875" style="110" bestFit="1" customWidth="1"/>
    <col min="6123" max="6127" width="14" style="110" customWidth="1"/>
    <col min="6128" max="6128" width="15.42578125" style="110" bestFit="1" customWidth="1"/>
    <col min="6129" max="6129" width="13.140625" style="110" bestFit="1" customWidth="1"/>
    <col min="6130" max="6130" width="18.140625" style="110" bestFit="1" customWidth="1"/>
    <col min="6131" max="6132" width="15.42578125" style="110" bestFit="1" customWidth="1"/>
    <col min="6133" max="6133" width="9.7109375" style="110" bestFit="1" customWidth="1"/>
    <col min="6134" max="6134" width="15.85546875" style="110" bestFit="1" customWidth="1"/>
    <col min="6135" max="6139" width="14" style="110" customWidth="1"/>
    <col min="6140" max="6140" width="18.42578125" style="110" bestFit="1" customWidth="1"/>
    <col min="6141" max="6141" width="15.140625" style="110" bestFit="1" customWidth="1"/>
    <col min="6142" max="6142" width="15" style="110" bestFit="1" customWidth="1"/>
    <col min="6143" max="6143" width="18.140625" style="110" bestFit="1" customWidth="1"/>
    <col min="6144" max="6144" width="8.7109375" style="110" bestFit="1" customWidth="1"/>
    <col min="6145" max="6145" width="18.42578125" style="110" bestFit="1" customWidth="1"/>
    <col min="6146" max="6146" width="14.85546875" style="110" bestFit="1" customWidth="1"/>
    <col min="6147" max="6147" width="14.140625" style="110" bestFit="1" customWidth="1"/>
    <col min="6148" max="6148" width="13.42578125" style="110" bestFit="1" customWidth="1"/>
    <col min="6149" max="6149" width="8.7109375" style="110" bestFit="1" customWidth="1"/>
    <col min="6150" max="6150" width="15.42578125" style="110" bestFit="1" customWidth="1"/>
    <col min="6151" max="6151" width="12.85546875" style="110" bestFit="1" customWidth="1"/>
    <col min="6152" max="6152" width="15.42578125" style="110" bestFit="1" customWidth="1"/>
    <col min="6153" max="6153" width="19.85546875" style="110" bestFit="1" customWidth="1"/>
    <col min="6154" max="6154" width="10.5703125" style="110" bestFit="1" customWidth="1"/>
    <col min="6155" max="6155" width="19.85546875" style="110" bestFit="1" customWidth="1"/>
    <col min="6156" max="6156" width="15.28515625" style="110" bestFit="1" customWidth="1"/>
    <col min="6157" max="6157" width="15.85546875" style="110" bestFit="1" customWidth="1"/>
    <col min="6158" max="6158" width="17.42578125" style="110" bestFit="1" customWidth="1"/>
    <col min="6159" max="6159" width="14" style="110" bestFit="1" customWidth="1"/>
    <col min="6160" max="6166" width="14" style="110" customWidth="1"/>
    <col min="6167" max="6167" width="17.42578125" style="110" bestFit="1" customWidth="1"/>
    <col min="6168" max="6168" width="14" style="110" customWidth="1"/>
    <col min="6169" max="6169" width="9.5703125" style="110" bestFit="1" customWidth="1"/>
    <col min="6170" max="6170" width="15.5703125" style="110" bestFit="1" customWidth="1"/>
    <col min="6171" max="6171" width="16.5703125" style="110" bestFit="1" customWidth="1"/>
    <col min="6172" max="6172" width="14" style="110" customWidth="1"/>
    <col min="6173" max="6173" width="9.5703125" style="110" bestFit="1" customWidth="1"/>
    <col min="6174" max="6174" width="15.5703125" style="110" bestFit="1" customWidth="1"/>
    <col min="6175" max="6175" width="16.5703125" style="110" bestFit="1" customWidth="1"/>
    <col min="6176" max="6176" width="14.140625" style="110" bestFit="1" customWidth="1"/>
    <col min="6177" max="6181" width="14" style="110" customWidth="1"/>
    <col min="6182" max="6297" width="9.140625" style="110"/>
    <col min="6298" max="6298" width="0.140625" style="110" customWidth="1"/>
    <col min="6299" max="6299" width="17.140625" style="110" customWidth="1"/>
    <col min="6300" max="6300" width="8.5703125" style="110" customWidth="1"/>
    <col min="6301" max="6309" width="0" style="110" hidden="1" customWidth="1"/>
    <col min="6310" max="6310" width="5.140625" style="110" customWidth="1"/>
    <col min="6311" max="6311" width="0" style="110" hidden="1" customWidth="1"/>
    <col min="6312" max="6312" width="4.140625" style="110" customWidth="1"/>
    <col min="6313" max="6313" width="1.7109375" style="110" customWidth="1"/>
    <col min="6314" max="6314" width="5.28515625" style="110" customWidth="1"/>
    <col min="6315" max="6315" width="12.85546875" style="110" bestFit="1" customWidth="1"/>
    <col min="6316" max="6316" width="12.85546875" style="110" customWidth="1"/>
    <col min="6317" max="6320" width="9.140625" style="110"/>
    <col min="6321" max="6321" width="27.85546875" style="110" bestFit="1" customWidth="1"/>
    <col min="6322" max="6323" width="12.7109375" style="110" customWidth="1"/>
    <col min="6324" max="6324" width="9.140625" style="110"/>
    <col min="6325" max="6325" width="17" style="110" bestFit="1" customWidth="1"/>
    <col min="6326" max="6327" width="9.140625" style="110"/>
    <col min="6328" max="6328" width="14" style="110" bestFit="1" customWidth="1"/>
    <col min="6329" max="6329" width="12" style="110" bestFit="1" customWidth="1"/>
    <col min="6330" max="6330" width="12.5703125" style="110" bestFit="1" customWidth="1"/>
    <col min="6331" max="6331" width="14" style="110" bestFit="1" customWidth="1"/>
    <col min="6332" max="6332" width="19" style="110" bestFit="1" customWidth="1"/>
    <col min="6333" max="6333" width="15.7109375" style="110" bestFit="1" customWidth="1"/>
    <col min="6334" max="6334" width="22.28515625" style="110" bestFit="1" customWidth="1"/>
    <col min="6335" max="6335" width="10.5703125" style="110" bestFit="1" customWidth="1"/>
    <col min="6336" max="6336" width="14" style="110" bestFit="1" customWidth="1"/>
    <col min="6337" max="6337" width="14.85546875" style="110" bestFit="1" customWidth="1"/>
    <col min="6338" max="6338" width="11.28515625" style="110" bestFit="1" customWidth="1"/>
    <col min="6339" max="6339" width="14.7109375" style="110" bestFit="1" customWidth="1"/>
    <col min="6340" max="6340" width="11.5703125" style="110" bestFit="1" customWidth="1"/>
    <col min="6341" max="6341" width="18" style="110" bestFit="1" customWidth="1"/>
    <col min="6342" max="6342" width="7.42578125" style="110" bestFit="1" customWidth="1"/>
    <col min="6343" max="6343" width="14" style="110" bestFit="1" customWidth="1"/>
    <col min="6344" max="6348" width="14" style="110" customWidth="1"/>
    <col min="6349" max="6349" width="13.7109375" style="110" bestFit="1" customWidth="1"/>
    <col min="6350" max="6350" width="12.140625" style="110" bestFit="1" customWidth="1"/>
    <col min="6351" max="6351" width="10.5703125" style="110" bestFit="1" customWidth="1"/>
    <col min="6352" max="6353" width="18" style="110" bestFit="1" customWidth="1"/>
    <col min="6354" max="6354" width="8.7109375" style="110" bestFit="1" customWidth="1"/>
    <col min="6355" max="6355" width="14.5703125" style="110" bestFit="1" customWidth="1"/>
    <col min="6356" max="6356" width="15.140625" style="110" bestFit="1" customWidth="1"/>
    <col min="6357" max="6357" width="14.42578125" style="110" bestFit="1" customWidth="1"/>
    <col min="6358" max="6358" width="18.140625" style="110" bestFit="1" customWidth="1"/>
    <col min="6359" max="6359" width="11.28515625" style="110" bestFit="1" customWidth="1"/>
    <col min="6360" max="6360" width="18.85546875" style="110" bestFit="1" customWidth="1"/>
    <col min="6361" max="6361" width="15.5703125" style="110" bestFit="1" customWidth="1"/>
    <col min="6362" max="6362" width="20.42578125" style="110" bestFit="1" customWidth="1"/>
    <col min="6363" max="6363" width="11.42578125" style="110" bestFit="1" customWidth="1"/>
    <col min="6364" max="6364" width="19.42578125" style="110" bestFit="1" customWidth="1"/>
    <col min="6365" max="6365" width="16.28515625" style="110" bestFit="1" customWidth="1"/>
    <col min="6366" max="6366" width="11.42578125" style="110" bestFit="1" customWidth="1"/>
    <col min="6367" max="6367" width="7.5703125" style="110" bestFit="1" customWidth="1"/>
    <col min="6368" max="6368" width="18" style="110" bestFit="1" customWidth="1"/>
    <col min="6369" max="6369" width="14.5703125" style="110" bestFit="1" customWidth="1"/>
    <col min="6370" max="6370" width="14.42578125" style="110" bestFit="1" customWidth="1"/>
    <col min="6371" max="6371" width="12.85546875" style="110" bestFit="1" customWidth="1"/>
    <col min="6372" max="6372" width="8.140625" style="110" bestFit="1" customWidth="1"/>
    <col min="6373" max="6373" width="7.7109375" style="110" bestFit="1" customWidth="1"/>
    <col min="6374" max="6374" width="18.85546875" style="110" bestFit="1" customWidth="1"/>
    <col min="6375" max="6375" width="13.7109375" style="110" bestFit="1" customWidth="1"/>
    <col min="6376" max="6376" width="7.5703125" style="110" bestFit="1" customWidth="1"/>
    <col min="6377" max="6377" width="10.85546875" style="110" bestFit="1" customWidth="1"/>
    <col min="6378" max="6378" width="12.85546875" style="110" bestFit="1" customWidth="1"/>
    <col min="6379" max="6383" width="14" style="110" customWidth="1"/>
    <col min="6384" max="6384" width="15.42578125" style="110" bestFit="1" customWidth="1"/>
    <col min="6385" max="6385" width="13.140625" style="110" bestFit="1" customWidth="1"/>
    <col min="6386" max="6386" width="18.140625" style="110" bestFit="1" customWidth="1"/>
    <col min="6387" max="6388" width="15.42578125" style="110" bestFit="1" customWidth="1"/>
    <col min="6389" max="6389" width="9.7109375" style="110" bestFit="1" customWidth="1"/>
    <col min="6390" max="6390" width="15.85546875" style="110" bestFit="1" customWidth="1"/>
    <col min="6391" max="6395" width="14" style="110" customWidth="1"/>
    <col min="6396" max="6396" width="18.42578125" style="110" bestFit="1" customWidth="1"/>
    <col min="6397" max="6397" width="15.140625" style="110" bestFit="1" customWidth="1"/>
    <col min="6398" max="6398" width="15" style="110" bestFit="1" customWidth="1"/>
    <col min="6399" max="6399" width="18.140625" style="110" bestFit="1" customWidth="1"/>
    <col min="6400" max="6400" width="8.7109375" style="110" bestFit="1" customWidth="1"/>
    <col min="6401" max="6401" width="18.42578125" style="110" bestFit="1" customWidth="1"/>
    <col min="6402" max="6402" width="14.85546875" style="110" bestFit="1" customWidth="1"/>
    <col min="6403" max="6403" width="14.140625" style="110" bestFit="1" customWidth="1"/>
    <col min="6404" max="6404" width="13.42578125" style="110" bestFit="1" customWidth="1"/>
    <col min="6405" max="6405" width="8.7109375" style="110" bestFit="1" customWidth="1"/>
    <col min="6406" max="6406" width="15.42578125" style="110" bestFit="1" customWidth="1"/>
    <col min="6407" max="6407" width="12.85546875" style="110" bestFit="1" customWidth="1"/>
    <col min="6408" max="6408" width="15.42578125" style="110" bestFit="1" customWidth="1"/>
    <col min="6409" max="6409" width="19.85546875" style="110" bestFit="1" customWidth="1"/>
    <col min="6410" max="6410" width="10.5703125" style="110" bestFit="1" customWidth="1"/>
    <col min="6411" max="6411" width="19.85546875" style="110" bestFit="1" customWidth="1"/>
    <col min="6412" max="6412" width="15.28515625" style="110" bestFit="1" customWidth="1"/>
    <col min="6413" max="6413" width="15.85546875" style="110" bestFit="1" customWidth="1"/>
    <col min="6414" max="6414" width="17.42578125" style="110" bestFit="1" customWidth="1"/>
    <col min="6415" max="6415" width="14" style="110" bestFit="1" customWidth="1"/>
    <col min="6416" max="6422" width="14" style="110" customWidth="1"/>
    <col min="6423" max="6423" width="17.42578125" style="110" bestFit="1" customWidth="1"/>
    <col min="6424" max="6424" width="14" style="110" customWidth="1"/>
    <col min="6425" max="6425" width="9.5703125" style="110" bestFit="1" customWidth="1"/>
    <col min="6426" max="6426" width="15.5703125" style="110" bestFit="1" customWidth="1"/>
    <col min="6427" max="6427" width="16.5703125" style="110" bestFit="1" customWidth="1"/>
    <col min="6428" max="6428" width="14" style="110" customWidth="1"/>
    <col min="6429" max="6429" width="9.5703125" style="110" bestFit="1" customWidth="1"/>
    <col min="6430" max="6430" width="15.5703125" style="110" bestFit="1" customWidth="1"/>
    <col min="6431" max="6431" width="16.5703125" style="110" bestFit="1" customWidth="1"/>
    <col min="6432" max="6432" width="14.140625" style="110" bestFit="1" customWidth="1"/>
    <col min="6433" max="6437" width="14" style="110" customWidth="1"/>
    <col min="6438" max="6553" width="9.140625" style="110"/>
    <col min="6554" max="6554" width="0.140625" style="110" customWidth="1"/>
    <col min="6555" max="6555" width="17.140625" style="110" customWidth="1"/>
    <col min="6556" max="6556" width="8.5703125" style="110" customWidth="1"/>
    <col min="6557" max="6565" width="0" style="110" hidden="1" customWidth="1"/>
    <col min="6566" max="6566" width="5.140625" style="110" customWidth="1"/>
    <col min="6567" max="6567" width="0" style="110" hidden="1" customWidth="1"/>
    <col min="6568" max="6568" width="4.140625" style="110" customWidth="1"/>
    <col min="6569" max="6569" width="1.7109375" style="110" customWidth="1"/>
    <col min="6570" max="6570" width="5.28515625" style="110" customWidth="1"/>
    <col min="6571" max="6571" width="12.85546875" style="110" bestFit="1" customWidth="1"/>
    <col min="6572" max="6572" width="12.85546875" style="110" customWidth="1"/>
    <col min="6573" max="6576" width="9.140625" style="110"/>
    <col min="6577" max="6577" width="27.85546875" style="110" bestFit="1" customWidth="1"/>
    <col min="6578" max="6579" width="12.7109375" style="110" customWidth="1"/>
    <col min="6580" max="6580" width="9.140625" style="110"/>
    <col min="6581" max="6581" width="17" style="110" bestFit="1" customWidth="1"/>
    <col min="6582" max="6583" width="9.140625" style="110"/>
    <col min="6584" max="6584" width="14" style="110" bestFit="1" customWidth="1"/>
    <col min="6585" max="6585" width="12" style="110" bestFit="1" customWidth="1"/>
    <col min="6586" max="6586" width="12.5703125" style="110" bestFit="1" customWidth="1"/>
    <col min="6587" max="6587" width="14" style="110" bestFit="1" customWidth="1"/>
    <col min="6588" max="6588" width="19" style="110" bestFit="1" customWidth="1"/>
    <col min="6589" max="6589" width="15.7109375" style="110" bestFit="1" customWidth="1"/>
    <col min="6590" max="6590" width="22.28515625" style="110" bestFit="1" customWidth="1"/>
    <col min="6591" max="6591" width="10.5703125" style="110" bestFit="1" customWidth="1"/>
    <col min="6592" max="6592" width="14" style="110" bestFit="1" customWidth="1"/>
    <col min="6593" max="6593" width="14.85546875" style="110" bestFit="1" customWidth="1"/>
    <col min="6594" max="6594" width="11.28515625" style="110" bestFit="1" customWidth="1"/>
    <col min="6595" max="6595" width="14.7109375" style="110" bestFit="1" customWidth="1"/>
    <col min="6596" max="6596" width="11.5703125" style="110" bestFit="1" customWidth="1"/>
    <col min="6597" max="6597" width="18" style="110" bestFit="1" customWidth="1"/>
    <col min="6598" max="6598" width="7.42578125" style="110" bestFit="1" customWidth="1"/>
    <col min="6599" max="6599" width="14" style="110" bestFit="1" customWidth="1"/>
    <col min="6600" max="6604" width="14" style="110" customWidth="1"/>
    <col min="6605" max="6605" width="13.7109375" style="110" bestFit="1" customWidth="1"/>
    <col min="6606" max="6606" width="12.140625" style="110" bestFit="1" customWidth="1"/>
    <col min="6607" max="6607" width="10.5703125" style="110" bestFit="1" customWidth="1"/>
    <col min="6608" max="6609" width="18" style="110" bestFit="1" customWidth="1"/>
    <col min="6610" max="6610" width="8.7109375" style="110" bestFit="1" customWidth="1"/>
    <col min="6611" max="6611" width="14.5703125" style="110" bestFit="1" customWidth="1"/>
    <col min="6612" max="6612" width="15.140625" style="110" bestFit="1" customWidth="1"/>
    <col min="6613" max="6613" width="14.42578125" style="110" bestFit="1" customWidth="1"/>
    <col min="6614" max="6614" width="18.140625" style="110" bestFit="1" customWidth="1"/>
    <col min="6615" max="6615" width="11.28515625" style="110" bestFit="1" customWidth="1"/>
    <col min="6616" max="6616" width="18.85546875" style="110" bestFit="1" customWidth="1"/>
    <col min="6617" max="6617" width="15.5703125" style="110" bestFit="1" customWidth="1"/>
    <col min="6618" max="6618" width="20.42578125" style="110" bestFit="1" customWidth="1"/>
    <col min="6619" max="6619" width="11.42578125" style="110" bestFit="1" customWidth="1"/>
    <col min="6620" max="6620" width="19.42578125" style="110" bestFit="1" customWidth="1"/>
    <col min="6621" max="6621" width="16.28515625" style="110" bestFit="1" customWidth="1"/>
    <col min="6622" max="6622" width="11.42578125" style="110" bestFit="1" customWidth="1"/>
    <col min="6623" max="6623" width="7.5703125" style="110" bestFit="1" customWidth="1"/>
    <col min="6624" max="6624" width="18" style="110" bestFit="1" customWidth="1"/>
    <col min="6625" max="6625" width="14.5703125" style="110" bestFit="1" customWidth="1"/>
    <col min="6626" max="6626" width="14.42578125" style="110" bestFit="1" customWidth="1"/>
    <col min="6627" max="6627" width="12.85546875" style="110" bestFit="1" customWidth="1"/>
    <col min="6628" max="6628" width="8.140625" style="110" bestFit="1" customWidth="1"/>
    <col min="6629" max="6629" width="7.7109375" style="110" bestFit="1" customWidth="1"/>
    <col min="6630" max="6630" width="18.85546875" style="110" bestFit="1" customWidth="1"/>
    <col min="6631" max="6631" width="13.7109375" style="110" bestFit="1" customWidth="1"/>
    <col min="6632" max="6632" width="7.5703125" style="110" bestFit="1" customWidth="1"/>
    <col min="6633" max="6633" width="10.85546875" style="110" bestFit="1" customWidth="1"/>
    <col min="6634" max="6634" width="12.85546875" style="110" bestFit="1" customWidth="1"/>
    <col min="6635" max="6639" width="14" style="110" customWidth="1"/>
    <col min="6640" max="6640" width="15.42578125" style="110" bestFit="1" customWidth="1"/>
    <col min="6641" max="6641" width="13.140625" style="110" bestFit="1" customWidth="1"/>
    <col min="6642" max="6642" width="18.140625" style="110" bestFit="1" customWidth="1"/>
    <col min="6643" max="6644" width="15.42578125" style="110" bestFit="1" customWidth="1"/>
    <col min="6645" max="6645" width="9.7109375" style="110" bestFit="1" customWidth="1"/>
    <col min="6646" max="6646" width="15.85546875" style="110" bestFit="1" customWidth="1"/>
    <col min="6647" max="6651" width="14" style="110" customWidth="1"/>
    <col min="6652" max="6652" width="18.42578125" style="110" bestFit="1" customWidth="1"/>
    <col min="6653" max="6653" width="15.140625" style="110" bestFit="1" customWidth="1"/>
    <col min="6654" max="6654" width="15" style="110" bestFit="1" customWidth="1"/>
    <col min="6655" max="6655" width="18.140625" style="110" bestFit="1" customWidth="1"/>
    <col min="6656" max="6656" width="8.7109375" style="110" bestFit="1" customWidth="1"/>
    <col min="6657" max="6657" width="18.42578125" style="110" bestFit="1" customWidth="1"/>
    <col min="6658" max="6658" width="14.85546875" style="110" bestFit="1" customWidth="1"/>
    <col min="6659" max="6659" width="14.140625" style="110" bestFit="1" customWidth="1"/>
    <col min="6660" max="6660" width="13.42578125" style="110" bestFit="1" customWidth="1"/>
    <col min="6661" max="6661" width="8.7109375" style="110" bestFit="1" customWidth="1"/>
    <col min="6662" max="6662" width="15.42578125" style="110" bestFit="1" customWidth="1"/>
    <col min="6663" max="6663" width="12.85546875" style="110" bestFit="1" customWidth="1"/>
    <col min="6664" max="6664" width="15.42578125" style="110" bestFit="1" customWidth="1"/>
    <col min="6665" max="6665" width="19.85546875" style="110" bestFit="1" customWidth="1"/>
    <col min="6666" max="6666" width="10.5703125" style="110" bestFit="1" customWidth="1"/>
    <col min="6667" max="6667" width="19.85546875" style="110" bestFit="1" customWidth="1"/>
    <col min="6668" max="6668" width="15.28515625" style="110" bestFit="1" customWidth="1"/>
    <col min="6669" max="6669" width="15.85546875" style="110" bestFit="1" customWidth="1"/>
    <col min="6670" max="6670" width="17.42578125" style="110" bestFit="1" customWidth="1"/>
    <col min="6671" max="6671" width="14" style="110" bestFit="1" customWidth="1"/>
    <col min="6672" max="6678" width="14" style="110" customWidth="1"/>
    <col min="6679" max="6679" width="17.42578125" style="110" bestFit="1" customWidth="1"/>
    <col min="6680" max="6680" width="14" style="110" customWidth="1"/>
    <col min="6681" max="6681" width="9.5703125" style="110" bestFit="1" customWidth="1"/>
    <col min="6682" max="6682" width="15.5703125" style="110" bestFit="1" customWidth="1"/>
    <col min="6683" max="6683" width="16.5703125" style="110" bestFit="1" customWidth="1"/>
    <col min="6684" max="6684" width="14" style="110" customWidth="1"/>
    <col min="6685" max="6685" width="9.5703125" style="110" bestFit="1" customWidth="1"/>
    <col min="6686" max="6686" width="15.5703125" style="110" bestFit="1" customWidth="1"/>
    <col min="6687" max="6687" width="16.5703125" style="110" bestFit="1" customWidth="1"/>
    <col min="6688" max="6688" width="14.140625" style="110" bestFit="1" customWidth="1"/>
    <col min="6689" max="6693" width="14" style="110" customWidth="1"/>
    <col min="6694" max="6809" width="9.140625" style="110"/>
    <col min="6810" max="6810" width="0.140625" style="110" customWidth="1"/>
    <col min="6811" max="6811" width="17.140625" style="110" customWidth="1"/>
    <col min="6812" max="6812" width="8.5703125" style="110" customWidth="1"/>
    <col min="6813" max="6821" width="0" style="110" hidden="1" customWidth="1"/>
    <col min="6822" max="6822" width="5.140625" style="110" customWidth="1"/>
    <col min="6823" max="6823" width="0" style="110" hidden="1" customWidth="1"/>
    <col min="6824" max="6824" width="4.140625" style="110" customWidth="1"/>
    <col min="6825" max="6825" width="1.7109375" style="110" customWidth="1"/>
    <col min="6826" max="6826" width="5.28515625" style="110" customWidth="1"/>
    <col min="6827" max="6827" width="12.85546875" style="110" bestFit="1" customWidth="1"/>
    <col min="6828" max="6828" width="12.85546875" style="110" customWidth="1"/>
    <col min="6829" max="6832" width="9.140625" style="110"/>
    <col min="6833" max="6833" width="27.85546875" style="110" bestFit="1" customWidth="1"/>
    <col min="6834" max="6835" width="12.7109375" style="110" customWidth="1"/>
    <col min="6836" max="6836" width="9.140625" style="110"/>
    <col min="6837" max="6837" width="17" style="110" bestFit="1" customWidth="1"/>
    <col min="6838" max="6839" width="9.140625" style="110"/>
    <col min="6840" max="6840" width="14" style="110" bestFit="1" customWidth="1"/>
    <col min="6841" max="6841" width="12" style="110" bestFit="1" customWidth="1"/>
    <col min="6842" max="6842" width="12.5703125" style="110" bestFit="1" customWidth="1"/>
    <col min="6843" max="6843" width="14" style="110" bestFit="1" customWidth="1"/>
    <col min="6844" max="6844" width="19" style="110" bestFit="1" customWidth="1"/>
    <col min="6845" max="6845" width="15.7109375" style="110" bestFit="1" customWidth="1"/>
    <col min="6846" max="6846" width="22.28515625" style="110" bestFit="1" customWidth="1"/>
    <col min="6847" max="6847" width="10.5703125" style="110" bestFit="1" customWidth="1"/>
    <col min="6848" max="6848" width="14" style="110" bestFit="1" customWidth="1"/>
    <col min="6849" max="6849" width="14.85546875" style="110" bestFit="1" customWidth="1"/>
    <col min="6850" max="6850" width="11.28515625" style="110" bestFit="1" customWidth="1"/>
    <col min="6851" max="6851" width="14.7109375" style="110" bestFit="1" customWidth="1"/>
    <col min="6852" max="6852" width="11.5703125" style="110" bestFit="1" customWidth="1"/>
    <col min="6853" max="6853" width="18" style="110" bestFit="1" customWidth="1"/>
    <col min="6854" max="6854" width="7.42578125" style="110" bestFit="1" customWidth="1"/>
    <col min="6855" max="6855" width="14" style="110" bestFit="1" customWidth="1"/>
    <col min="6856" max="6860" width="14" style="110" customWidth="1"/>
    <col min="6861" max="6861" width="13.7109375" style="110" bestFit="1" customWidth="1"/>
    <col min="6862" max="6862" width="12.140625" style="110" bestFit="1" customWidth="1"/>
    <col min="6863" max="6863" width="10.5703125" style="110" bestFit="1" customWidth="1"/>
    <col min="6864" max="6865" width="18" style="110" bestFit="1" customWidth="1"/>
    <col min="6866" max="6866" width="8.7109375" style="110" bestFit="1" customWidth="1"/>
    <col min="6867" max="6867" width="14.5703125" style="110" bestFit="1" customWidth="1"/>
    <col min="6868" max="6868" width="15.140625" style="110" bestFit="1" customWidth="1"/>
    <col min="6869" max="6869" width="14.42578125" style="110" bestFit="1" customWidth="1"/>
    <col min="6870" max="6870" width="18.140625" style="110" bestFit="1" customWidth="1"/>
    <col min="6871" max="6871" width="11.28515625" style="110" bestFit="1" customWidth="1"/>
    <col min="6872" max="6872" width="18.85546875" style="110" bestFit="1" customWidth="1"/>
    <col min="6873" max="6873" width="15.5703125" style="110" bestFit="1" customWidth="1"/>
    <col min="6874" max="6874" width="20.42578125" style="110" bestFit="1" customWidth="1"/>
    <col min="6875" max="6875" width="11.42578125" style="110" bestFit="1" customWidth="1"/>
    <col min="6876" max="6876" width="19.42578125" style="110" bestFit="1" customWidth="1"/>
    <col min="6877" max="6877" width="16.28515625" style="110" bestFit="1" customWidth="1"/>
    <col min="6878" max="6878" width="11.42578125" style="110" bestFit="1" customWidth="1"/>
    <col min="6879" max="6879" width="7.5703125" style="110" bestFit="1" customWidth="1"/>
    <col min="6880" max="6880" width="18" style="110" bestFit="1" customWidth="1"/>
    <col min="6881" max="6881" width="14.5703125" style="110" bestFit="1" customWidth="1"/>
    <col min="6882" max="6882" width="14.42578125" style="110" bestFit="1" customWidth="1"/>
    <col min="6883" max="6883" width="12.85546875" style="110" bestFit="1" customWidth="1"/>
    <col min="6884" max="6884" width="8.140625" style="110" bestFit="1" customWidth="1"/>
    <col min="6885" max="6885" width="7.7109375" style="110" bestFit="1" customWidth="1"/>
    <col min="6886" max="6886" width="18.85546875" style="110" bestFit="1" customWidth="1"/>
    <col min="6887" max="6887" width="13.7109375" style="110" bestFit="1" customWidth="1"/>
    <col min="6888" max="6888" width="7.5703125" style="110" bestFit="1" customWidth="1"/>
    <col min="6889" max="6889" width="10.85546875" style="110" bestFit="1" customWidth="1"/>
    <col min="6890" max="6890" width="12.85546875" style="110" bestFit="1" customWidth="1"/>
    <col min="6891" max="6895" width="14" style="110" customWidth="1"/>
    <col min="6896" max="6896" width="15.42578125" style="110" bestFit="1" customWidth="1"/>
    <col min="6897" max="6897" width="13.140625" style="110" bestFit="1" customWidth="1"/>
    <col min="6898" max="6898" width="18.140625" style="110" bestFit="1" customWidth="1"/>
    <col min="6899" max="6900" width="15.42578125" style="110" bestFit="1" customWidth="1"/>
    <col min="6901" max="6901" width="9.7109375" style="110" bestFit="1" customWidth="1"/>
    <col min="6902" max="6902" width="15.85546875" style="110" bestFit="1" customWidth="1"/>
    <col min="6903" max="6907" width="14" style="110" customWidth="1"/>
    <col min="6908" max="6908" width="18.42578125" style="110" bestFit="1" customWidth="1"/>
    <col min="6909" max="6909" width="15.140625" style="110" bestFit="1" customWidth="1"/>
    <col min="6910" max="6910" width="15" style="110" bestFit="1" customWidth="1"/>
    <col min="6911" max="6911" width="18.140625" style="110" bestFit="1" customWidth="1"/>
    <col min="6912" max="6912" width="8.7109375" style="110" bestFit="1" customWidth="1"/>
    <col min="6913" max="6913" width="18.42578125" style="110" bestFit="1" customWidth="1"/>
    <col min="6914" max="6914" width="14.85546875" style="110" bestFit="1" customWidth="1"/>
    <col min="6915" max="6915" width="14.140625" style="110" bestFit="1" customWidth="1"/>
    <col min="6916" max="6916" width="13.42578125" style="110" bestFit="1" customWidth="1"/>
    <col min="6917" max="6917" width="8.7109375" style="110" bestFit="1" customWidth="1"/>
    <col min="6918" max="6918" width="15.42578125" style="110" bestFit="1" customWidth="1"/>
    <col min="6919" max="6919" width="12.85546875" style="110" bestFit="1" customWidth="1"/>
    <col min="6920" max="6920" width="15.42578125" style="110" bestFit="1" customWidth="1"/>
    <col min="6921" max="6921" width="19.85546875" style="110" bestFit="1" customWidth="1"/>
    <col min="6922" max="6922" width="10.5703125" style="110" bestFit="1" customWidth="1"/>
    <col min="6923" max="6923" width="19.85546875" style="110" bestFit="1" customWidth="1"/>
    <col min="6924" max="6924" width="15.28515625" style="110" bestFit="1" customWidth="1"/>
    <col min="6925" max="6925" width="15.85546875" style="110" bestFit="1" customWidth="1"/>
    <col min="6926" max="6926" width="17.42578125" style="110" bestFit="1" customWidth="1"/>
    <col min="6927" max="6927" width="14" style="110" bestFit="1" customWidth="1"/>
    <col min="6928" max="6934" width="14" style="110" customWidth="1"/>
    <col min="6935" max="6935" width="17.42578125" style="110" bestFit="1" customWidth="1"/>
    <col min="6936" max="6936" width="14" style="110" customWidth="1"/>
    <col min="6937" max="6937" width="9.5703125" style="110" bestFit="1" customWidth="1"/>
    <col min="6938" max="6938" width="15.5703125" style="110" bestFit="1" customWidth="1"/>
    <col min="6939" max="6939" width="16.5703125" style="110" bestFit="1" customWidth="1"/>
    <col min="6940" max="6940" width="14" style="110" customWidth="1"/>
    <col min="6941" max="6941" width="9.5703125" style="110" bestFit="1" customWidth="1"/>
    <col min="6942" max="6942" width="15.5703125" style="110" bestFit="1" customWidth="1"/>
    <col min="6943" max="6943" width="16.5703125" style="110" bestFit="1" customWidth="1"/>
    <col min="6944" max="6944" width="14.140625" style="110" bestFit="1" customWidth="1"/>
    <col min="6945" max="6949" width="14" style="110" customWidth="1"/>
    <col min="6950" max="7065" width="9.140625" style="110"/>
    <col min="7066" max="7066" width="0.140625" style="110" customWidth="1"/>
    <col min="7067" max="7067" width="17.140625" style="110" customWidth="1"/>
    <col min="7068" max="7068" width="8.5703125" style="110" customWidth="1"/>
    <col min="7069" max="7077" width="0" style="110" hidden="1" customWidth="1"/>
    <col min="7078" max="7078" width="5.140625" style="110" customWidth="1"/>
    <col min="7079" max="7079" width="0" style="110" hidden="1" customWidth="1"/>
    <col min="7080" max="7080" width="4.140625" style="110" customWidth="1"/>
    <col min="7081" max="7081" width="1.7109375" style="110" customWidth="1"/>
    <col min="7082" max="7082" width="5.28515625" style="110" customWidth="1"/>
    <col min="7083" max="7083" width="12.85546875" style="110" bestFit="1" customWidth="1"/>
    <col min="7084" max="7084" width="12.85546875" style="110" customWidth="1"/>
    <col min="7085" max="7088" width="9.140625" style="110"/>
    <col min="7089" max="7089" width="27.85546875" style="110" bestFit="1" customWidth="1"/>
    <col min="7090" max="7091" width="12.7109375" style="110" customWidth="1"/>
    <col min="7092" max="7092" width="9.140625" style="110"/>
    <col min="7093" max="7093" width="17" style="110" bestFit="1" customWidth="1"/>
    <col min="7094" max="7095" width="9.140625" style="110"/>
    <col min="7096" max="7096" width="14" style="110" bestFit="1" customWidth="1"/>
    <col min="7097" max="7097" width="12" style="110" bestFit="1" customWidth="1"/>
    <col min="7098" max="7098" width="12.5703125" style="110" bestFit="1" customWidth="1"/>
    <col min="7099" max="7099" width="14" style="110" bestFit="1" customWidth="1"/>
    <col min="7100" max="7100" width="19" style="110" bestFit="1" customWidth="1"/>
    <col min="7101" max="7101" width="15.7109375" style="110" bestFit="1" customWidth="1"/>
    <col min="7102" max="7102" width="22.28515625" style="110" bestFit="1" customWidth="1"/>
    <col min="7103" max="7103" width="10.5703125" style="110" bestFit="1" customWidth="1"/>
    <col min="7104" max="7104" width="14" style="110" bestFit="1" customWidth="1"/>
    <col min="7105" max="7105" width="14.85546875" style="110" bestFit="1" customWidth="1"/>
    <col min="7106" max="7106" width="11.28515625" style="110" bestFit="1" customWidth="1"/>
    <col min="7107" max="7107" width="14.7109375" style="110" bestFit="1" customWidth="1"/>
    <col min="7108" max="7108" width="11.5703125" style="110" bestFit="1" customWidth="1"/>
    <col min="7109" max="7109" width="18" style="110" bestFit="1" customWidth="1"/>
    <col min="7110" max="7110" width="7.42578125" style="110" bestFit="1" customWidth="1"/>
    <col min="7111" max="7111" width="14" style="110" bestFit="1" customWidth="1"/>
    <col min="7112" max="7116" width="14" style="110" customWidth="1"/>
    <col min="7117" max="7117" width="13.7109375" style="110" bestFit="1" customWidth="1"/>
    <col min="7118" max="7118" width="12.140625" style="110" bestFit="1" customWidth="1"/>
    <col min="7119" max="7119" width="10.5703125" style="110" bestFit="1" customWidth="1"/>
    <col min="7120" max="7121" width="18" style="110" bestFit="1" customWidth="1"/>
    <col min="7122" max="7122" width="8.7109375" style="110" bestFit="1" customWidth="1"/>
    <col min="7123" max="7123" width="14.5703125" style="110" bestFit="1" customWidth="1"/>
    <col min="7124" max="7124" width="15.140625" style="110" bestFit="1" customWidth="1"/>
    <col min="7125" max="7125" width="14.42578125" style="110" bestFit="1" customWidth="1"/>
    <col min="7126" max="7126" width="18.140625" style="110" bestFit="1" customWidth="1"/>
    <col min="7127" max="7127" width="11.28515625" style="110" bestFit="1" customWidth="1"/>
    <col min="7128" max="7128" width="18.85546875" style="110" bestFit="1" customWidth="1"/>
    <col min="7129" max="7129" width="15.5703125" style="110" bestFit="1" customWidth="1"/>
    <col min="7130" max="7130" width="20.42578125" style="110" bestFit="1" customWidth="1"/>
    <col min="7131" max="7131" width="11.42578125" style="110" bestFit="1" customWidth="1"/>
    <col min="7132" max="7132" width="19.42578125" style="110" bestFit="1" customWidth="1"/>
    <col min="7133" max="7133" width="16.28515625" style="110" bestFit="1" customWidth="1"/>
    <col min="7134" max="7134" width="11.42578125" style="110" bestFit="1" customWidth="1"/>
    <col min="7135" max="7135" width="7.5703125" style="110" bestFit="1" customWidth="1"/>
    <col min="7136" max="7136" width="18" style="110" bestFit="1" customWidth="1"/>
    <col min="7137" max="7137" width="14.5703125" style="110" bestFit="1" customWidth="1"/>
    <col min="7138" max="7138" width="14.42578125" style="110" bestFit="1" customWidth="1"/>
    <col min="7139" max="7139" width="12.85546875" style="110" bestFit="1" customWidth="1"/>
    <col min="7140" max="7140" width="8.140625" style="110" bestFit="1" customWidth="1"/>
    <col min="7141" max="7141" width="7.7109375" style="110" bestFit="1" customWidth="1"/>
    <col min="7142" max="7142" width="18.85546875" style="110" bestFit="1" customWidth="1"/>
    <col min="7143" max="7143" width="13.7109375" style="110" bestFit="1" customWidth="1"/>
    <col min="7144" max="7144" width="7.5703125" style="110" bestFit="1" customWidth="1"/>
    <col min="7145" max="7145" width="10.85546875" style="110" bestFit="1" customWidth="1"/>
    <col min="7146" max="7146" width="12.85546875" style="110" bestFit="1" customWidth="1"/>
    <col min="7147" max="7151" width="14" style="110" customWidth="1"/>
    <col min="7152" max="7152" width="15.42578125" style="110" bestFit="1" customWidth="1"/>
    <col min="7153" max="7153" width="13.140625" style="110" bestFit="1" customWidth="1"/>
    <col min="7154" max="7154" width="18.140625" style="110" bestFit="1" customWidth="1"/>
    <col min="7155" max="7156" width="15.42578125" style="110" bestFit="1" customWidth="1"/>
    <col min="7157" max="7157" width="9.7109375" style="110" bestFit="1" customWidth="1"/>
    <col min="7158" max="7158" width="15.85546875" style="110" bestFit="1" customWidth="1"/>
    <col min="7159" max="7163" width="14" style="110" customWidth="1"/>
    <col min="7164" max="7164" width="18.42578125" style="110" bestFit="1" customWidth="1"/>
    <col min="7165" max="7165" width="15.140625" style="110" bestFit="1" customWidth="1"/>
    <col min="7166" max="7166" width="15" style="110" bestFit="1" customWidth="1"/>
    <col min="7167" max="7167" width="18.140625" style="110" bestFit="1" customWidth="1"/>
    <col min="7168" max="7168" width="8.7109375" style="110" bestFit="1" customWidth="1"/>
    <col min="7169" max="7169" width="18.42578125" style="110" bestFit="1" customWidth="1"/>
    <col min="7170" max="7170" width="14.85546875" style="110" bestFit="1" customWidth="1"/>
    <col min="7171" max="7171" width="14.140625" style="110" bestFit="1" customWidth="1"/>
    <col min="7172" max="7172" width="13.42578125" style="110" bestFit="1" customWidth="1"/>
    <col min="7173" max="7173" width="8.7109375" style="110" bestFit="1" customWidth="1"/>
    <col min="7174" max="7174" width="15.42578125" style="110" bestFit="1" customWidth="1"/>
    <col min="7175" max="7175" width="12.85546875" style="110" bestFit="1" customWidth="1"/>
    <col min="7176" max="7176" width="15.42578125" style="110" bestFit="1" customWidth="1"/>
    <col min="7177" max="7177" width="19.85546875" style="110" bestFit="1" customWidth="1"/>
    <col min="7178" max="7178" width="10.5703125" style="110" bestFit="1" customWidth="1"/>
    <col min="7179" max="7179" width="19.85546875" style="110" bestFit="1" customWidth="1"/>
    <col min="7180" max="7180" width="15.28515625" style="110" bestFit="1" customWidth="1"/>
    <col min="7181" max="7181" width="15.85546875" style="110" bestFit="1" customWidth="1"/>
    <col min="7182" max="7182" width="17.42578125" style="110" bestFit="1" customWidth="1"/>
    <col min="7183" max="7183" width="14" style="110" bestFit="1" customWidth="1"/>
    <col min="7184" max="7190" width="14" style="110" customWidth="1"/>
    <col min="7191" max="7191" width="17.42578125" style="110" bestFit="1" customWidth="1"/>
    <col min="7192" max="7192" width="14" style="110" customWidth="1"/>
    <col min="7193" max="7193" width="9.5703125" style="110" bestFit="1" customWidth="1"/>
    <col min="7194" max="7194" width="15.5703125" style="110" bestFit="1" customWidth="1"/>
    <col min="7195" max="7195" width="16.5703125" style="110" bestFit="1" customWidth="1"/>
    <col min="7196" max="7196" width="14" style="110" customWidth="1"/>
    <col min="7197" max="7197" width="9.5703125" style="110" bestFit="1" customWidth="1"/>
    <col min="7198" max="7198" width="15.5703125" style="110" bestFit="1" customWidth="1"/>
    <col min="7199" max="7199" width="16.5703125" style="110" bestFit="1" customWidth="1"/>
    <col min="7200" max="7200" width="14.140625" style="110" bestFit="1" customWidth="1"/>
    <col min="7201" max="7205" width="14" style="110" customWidth="1"/>
    <col min="7206" max="7321" width="9.140625" style="110"/>
    <col min="7322" max="7322" width="0.140625" style="110" customWidth="1"/>
    <col min="7323" max="7323" width="17.140625" style="110" customWidth="1"/>
    <col min="7324" max="7324" width="8.5703125" style="110" customWidth="1"/>
    <col min="7325" max="7333" width="0" style="110" hidden="1" customWidth="1"/>
    <col min="7334" max="7334" width="5.140625" style="110" customWidth="1"/>
    <col min="7335" max="7335" width="0" style="110" hidden="1" customWidth="1"/>
    <col min="7336" max="7336" width="4.140625" style="110" customWidth="1"/>
    <col min="7337" max="7337" width="1.7109375" style="110" customWidth="1"/>
    <col min="7338" max="7338" width="5.28515625" style="110" customWidth="1"/>
    <col min="7339" max="7339" width="12.85546875" style="110" bestFit="1" customWidth="1"/>
    <col min="7340" max="7340" width="12.85546875" style="110" customWidth="1"/>
    <col min="7341" max="7344" width="9.140625" style="110"/>
    <col min="7345" max="7345" width="27.85546875" style="110" bestFit="1" customWidth="1"/>
    <col min="7346" max="7347" width="12.7109375" style="110" customWidth="1"/>
    <col min="7348" max="7348" width="9.140625" style="110"/>
    <col min="7349" max="7349" width="17" style="110" bestFit="1" customWidth="1"/>
    <col min="7350" max="7351" width="9.140625" style="110"/>
    <col min="7352" max="7352" width="14" style="110" bestFit="1" customWidth="1"/>
    <col min="7353" max="7353" width="12" style="110" bestFit="1" customWidth="1"/>
    <col min="7354" max="7354" width="12.5703125" style="110" bestFit="1" customWidth="1"/>
    <col min="7355" max="7355" width="14" style="110" bestFit="1" customWidth="1"/>
    <col min="7356" max="7356" width="19" style="110" bestFit="1" customWidth="1"/>
    <col min="7357" max="7357" width="15.7109375" style="110" bestFit="1" customWidth="1"/>
    <col min="7358" max="7358" width="22.28515625" style="110" bestFit="1" customWidth="1"/>
    <col min="7359" max="7359" width="10.5703125" style="110" bestFit="1" customWidth="1"/>
    <col min="7360" max="7360" width="14" style="110" bestFit="1" customWidth="1"/>
    <col min="7361" max="7361" width="14.85546875" style="110" bestFit="1" customWidth="1"/>
    <col min="7362" max="7362" width="11.28515625" style="110" bestFit="1" customWidth="1"/>
    <col min="7363" max="7363" width="14.7109375" style="110" bestFit="1" customWidth="1"/>
    <col min="7364" max="7364" width="11.5703125" style="110" bestFit="1" customWidth="1"/>
    <col min="7365" max="7365" width="18" style="110" bestFit="1" customWidth="1"/>
    <col min="7366" max="7366" width="7.42578125" style="110" bestFit="1" customWidth="1"/>
    <col min="7367" max="7367" width="14" style="110" bestFit="1" customWidth="1"/>
    <col min="7368" max="7372" width="14" style="110" customWidth="1"/>
    <col min="7373" max="7373" width="13.7109375" style="110" bestFit="1" customWidth="1"/>
    <col min="7374" max="7374" width="12.140625" style="110" bestFit="1" customWidth="1"/>
    <col min="7375" max="7375" width="10.5703125" style="110" bestFit="1" customWidth="1"/>
    <col min="7376" max="7377" width="18" style="110" bestFit="1" customWidth="1"/>
    <col min="7378" max="7378" width="8.7109375" style="110" bestFit="1" customWidth="1"/>
    <col min="7379" max="7379" width="14.5703125" style="110" bestFit="1" customWidth="1"/>
    <col min="7380" max="7380" width="15.140625" style="110" bestFit="1" customWidth="1"/>
    <col min="7381" max="7381" width="14.42578125" style="110" bestFit="1" customWidth="1"/>
    <col min="7382" max="7382" width="18.140625" style="110" bestFit="1" customWidth="1"/>
    <col min="7383" max="7383" width="11.28515625" style="110" bestFit="1" customWidth="1"/>
    <col min="7384" max="7384" width="18.85546875" style="110" bestFit="1" customWidth="1"/>
    <col min="7385" max="7385" width="15.5703125" style="110" bestFit="1" customWidth="1"/>
    <col min="7386" max="7386" width="20.42578125" style="110" bestFit="1" customWidth="1"/>
    <col min="7387" max="7387" width="11.42578125" style="110" bestFit="1" customWidth="1"/>
    <col min="7388" max="7388" width="19.42578125" style="110" bestFit="1" customWidth="1"/>
    <col min="7389" max="7389" width="16.28515625" style="110" bestFit="1" customWidth="1"/>
    <col min="7390" max="7390" width="11.42578125" style="110" bestFit="1" customWidth="1"/>
    <col min="7391" max="7391" width="7.5703125" style="110" bestFit="1" customWidth="1"/>
    <col min="7392" max="7392" width="18" style="110" bestFit="1" customWidth="1"/>
    <col min="7393" max="7393" width="14.5703125" style="110" bestFit="1" customWidth="1"/>
    <col min="7394" max="7394" width="14.42578125" style="110" bestFit="1" customWidth="1"/>
    <col min="7395" max="7395" width="12.85546875" style="110" bestFit="1" customWidth="1"/>
    <col min="7396" max="7396" width="8.140625" style="110" bestFit="1" customWidth="1"/>
    <col min="7397" max="7397" width="7.7109375" style="110" bestFit="1" customWidth="1"/>
    <col min="7398" max="7398" width="18.85546875" style="110" bestFit="1" customWidth="1"/>
    <col min="7399" max="7399" width="13.7109375" style="110" bestFit="1" customWidth="1"/>
    <col min="7400" max="7400" width="7.5703125" style="110" bestFit="1" customWidth="1"/>
    <col min="7401" max="7401" width="10.85546875" style="110" bestFit="1" customWidth="1"/>
    <col min="7402" max="7402" width="12.85546875" style="110" bestFit="1" customWidth="1"/>
    <col min="7403" max="7407" width="14" style="110" customWidth="1"/>
    <col min="7408" max="7408" width="15.42578125" style="110" bestFit="1" customWidth="1"/>
    <col min="7409" max="7409" width="13.140625" style="110" bestFit="1" customWidth="1"/>
    <col min="7410" max="7410" width="18.140625" style="110" bestFit="1" customWidth="1"/>
    <col min="7411" max="7412" width="15.42578125" style="110" bestFit="1" customWidth="1"/>
    <col min="7413" max="7413" width="9.7109375" style="110" bestFit="1" customWidth="1"/>
    <col min="7414" max="7414" width="15.85546875" style="110" bestFit="1" customWidth="1"/>
    <col min="7415" max="7419" width="14" style="110" customWidth="1"/>
    <col min="7420" max="7420" width="18.42578125" style="110" bestFit="1" customWidth="1"/>
    <col min="7421" max="7421" width="15.140625" style="110" bestFit="1" customWidth="1"/>
    <col min="7422" max="7422" width="15" style="110" bestFit="1" customWidth="1"/>
    <col min="7423" max="7423" width="18.140625" style="110" bestFit="1" customWidth="1"/>
    <col min="7424" max="7424" width="8.7109375" style="110" bestFit="1" customWidth="1"/>
    <col min="7425" max="7425" width="18.42578125" style="110" bestFit="1" customWidth="1"/>
    <col min="7426" max="7426" width="14.85546875" style="110" bestFit="1" customWidth="1"/>
    <col min="7427" max="7427" width="14.140625" style="110" bestFit="1" customWidth="1"/>
    <col min="7428" max="7428" width="13.42578125" style="110" bestFit="1" customWidth="1"/>
    <col min="7429" max="7429" width="8.7109375" style="110" bestFit="1" customWidth="1"/>
    <col min="7430" max="7430" width="15.42578125" style="110" bestFit="1" customWidth="1"/>
    <col min="7431" max="7431" width="12.85546875" style="110" bestFit="1" customWidth="1"/>
    <col min="7432" max="7432" width="15.42578125" style="110" bestFit="1" customWidth="1"/>
    <col min="7433" max="7433" width="19.85546875" style="110" bestFit="1" customWidth="1"/>
    <col min="7434" max="7434" width="10.5703125" style="110" bestFit="1" customWidth="1"/>
    <col min="7435" max="7435" width="19.85546875" style="110" bestFit="1" customWidth="1"/>
    <col min="7436" max="7436" width="15.28515625" style="110" bestFit="1" customWidth="1"/>
    <col min="7437" max="7437" width="15.85546875" style="110" bestFit="1" customWidth="1"/>
    <col min="7438" max="7438" width="17.42578125" style="110" bestFit="1" customWidth="1"/>
    <col min="7439" max="7439" width="14" style="110" bestFit="1" customWidth="1"/>
    <col min="7440" max="7446" width="14" style="110" customWidth="1"/>
    <col min="7447" max="7447" width="17.42578125" style="110" bestFit="1" customWidth="1"/>
    <col min="7448" max="7448" width="14" style="110" customWidth="1"/>
    <col min="7449" max="7449" width="9.5703125" style="110" bestFit="1" customWidth="1"/>
    <col min="7450" max="7450" width="15.5703125" style="110" bestFit="1" customWidth="1"/>
    <col min="7451" max="7451" width="16.5703125" style="110" bestFit="1" customWidth="1"/>
    <col min="7452" max="7452" width="14" style="110" customWidth="1"/>
    <col min="7453" max="7453" width="9.5703125" style="110" bestFit="1" customWidth="1"/>
    <col min="7454" max="7454" width="15.5703125" style="110" bestFit="1" customWidth="1"/>
    <col min="7455" max="7455" width="16.5703125" style="110" bestFit="1" customWidth="1"/>
    <col min="7456" max="7456" width="14.140625" style="110" bestFit="1" customWidth="1"/>
    <col min="7457" max="7461" width="14" style="110" customWidth="1"/>
    <col min="7462" max="7577" width="9.140625" style="110"/>
    <col min="7578" max="7578" width="0.140625" style="110" customWidth="1"/>
    <col min="7579" max="7579" width="17.140625" style="110" customWidth="1"/>
    <col min="7580" max="7580" width="8.5703125" style="110" customWidth="1"/>
    <col min="7581" max="7589" width="0" style="110" hidden="1" customWidth="1"/>
    <col min="7590" max="7590" width="5.140625" style="110" customWidth="1"/>
    <col min="7591" max="7591" width="0" style="110" hidden="1" customWidth="1"/>
    <col min="7592" max="7592" width="4.140625" style="110" customWidth="1"/>
    <col min="7593" max="7593" width="1.7109375" style="110" customWidth="1"/>
    <col min="7594" max="7594" width="5.28515625" style="110" customWidth="1"/>
    <col min="7595" max="7595" width="12.85546875" style="110" bestFit="1" customWidth="1"/>
    <col min="7596" max="7596" width="12.85546875" style="110" customWidth="1"/>
    <col min="7597" max="7600" width="9.140625" style="110"/>
    <col min="7601" max="7601" width="27.85546875" style="110" bestFit="1" customWidth="1"/>
    <col min="7602" max="7603" width="12.7109375" style="110" customWidth="1"/>
    <col min="7604" max="7604" width="9.140625" style="110"/>
    <col min="7605" max="7605" width="17" style="110" bestFit="1" customWidth="1"/>
    <col min="7606" max="7607" width="9.140625" style="110"/>
    <col min="7608" max="7608" width="14" style="110" bestFit="1" customWidth="1"/>
    <col min="7609" max="7609" width="12" style="110" bestFit="1" customWidth="1"/>
    <col min="7610" max="7610" width="12.5703125" style="110" bestFit="1" customWidth="1"/>
    <col min="7611" max="7611" width="14" style="110" bestFit="1" customWidth="1"/>
    <col min="7612" max="7612" width="19" style="110" bestFit="1" customWidth="1"/>
    <col min="7613" max="7613" width="15.7109375" style="110" bestFit="1" customWidth="1"/>
    <col min="7614" max="7614" width="22.28515625" style="110" bestFit="1" customWidth="1"/>
    <col min="7615" max="7615" width="10.5703125" style="110" bestFit="1" customWidth="1"/>
    <col min="7616" max="7616" width="14" style="110" bestFit="1" customWidth="1"/>
    <col min="7617" max="7617" width="14.85546875" style="110" bestFit="1" customWidth="1"/>
    <col min="7618" max="7618" width="11.28515625" style="110" bestFit="1" customWidth="1"/>
    <col min="7619" max="7619" width="14.7109375" style="110" bestFit="1" customWidth="1"/>
    <col min="7620" max="7620" width="11.5703125" style="110" bestFit="1" customWidth="1"/>
    <col min="7621" max="7621" width="18" style="110" bestFit="1" customWidth="1"/>
    <col min="7622" max="7622" width="7.42578125" style="110" bestFit="1" customWidth="1"/>
    <col min="7623" max="7623" width="14" style="110" bestFit="1" customWidth="1"/>
    <col min="7624" max="7628" width="14" style="110" customWidth="1"/>
    <col min="7629" max="7629" width="13.7109375" style="110" bestFit="1" customWidth="1"/>
    <col min="7630" max="7630" width="12.140625" style="110" bestFit="1" customWidth="1"/>
    <col min="7631" max="7631" width="10.5703125" style="110" bestFit="1" customWidth="1"/>
    <col min="7632" max="7633" width="18" style="110" bestFit="1" customWidth="1"/>
    <col min="7634" max="7634" width="8.7109375" style="110" bestFit="1" customWidth="1"/>
    <col min="7635" max="7635" width="14.5703125" style="110" bestFit="1" customWidth="1"/>
    <col min="7636" max="7636" width="15.140625" style="110" bestFit="1" customWidth="1"/>
    <col min="7637" max="7637" width="14.42578125" style="110" bestFit="1" customWidth="1"/>
    <col min="7638" max="7638" width="18.140625" style="110" bestFit="1" customWidth="1"/>
    <col min="7639" max="7639" width="11.28515625" style="110" bestFit="1" customWidth="1"/>
    <col min="7640" max="7640" width="18.85546875" style="110" bestFit="1" customWidth="1"/>
    <col min="7641" max="7641" width="15.5703125" style="110" bestFit="1" customWidth="1"/>
    <col min="7642" max="7642" width="20.42578125" style="110" bestFit="1" customWidth="1"/>
    <col min="7643" max="7643" width="11.42578125" style="110" bestFit="1" customWidth="1"/>
    <col min="7644" max="7644" width="19.42578125" style="110" bestFit="1" customWidth="1"/>
    <col min="7645" max="7645" width="16.28515625" style="110" bestFit="1" customWidth="1"/>
    <col min="7646" max="7646" width="11.42578125" style="110" bestFit="1" customWidth="1"/>
    <col min="7647" max="7647" width="7.5703125" style="110" bestFit="1" customWidth="1"/>
    <col min="7648" max="7648" width="18" style="110" bestFit="1" customWidth="1"/>
    <col min="7649" max="7649" width="14.5703125" style="110" bestFit="1" customWidth="1"/>
    <col min="7650" max="7650" width="14.42578125" style="110" bestFit="1" customWidth="1"/>
    <col min="7651" max="7651" width="12.85546875" style="110" bestFit="1" customWidth="1"/>
    <col min="7652" max="7652" width="8.140625" style="110" bestFit="1" customWidth="1"/>
    <col min="7653" max="7653" width="7.7109375" style="110" bestFit="1" customWidth="1"/>
    <col min="7654" max="7654" width="18.85546875" style="110" bestFit="1" customWidth="1"/>
    <col min="7655" max="7655" width="13.7109375" style="110" bestFit="1" customWidth="1"/>
    <col min="7656" max="7656" width="7.5703125" style="110" bestFit="1" customWidth="1"/>
    <col min="7657" max="7657" width="10.85546875" style="110" bestFit="1" customWidth="1"/>
    <col min="7658" max="7658" width="12.85546875" style="110" bestFit="1" customWidth="1"/>
    <col min="7659" max="7663" width="14" style="110" customWidth="1"/>
    <col min="7664" max="7664" width="15.42578125" style="110" bestFit="1" customWidth="1"/>
    <col min="7665" max="7665" width="13.140625" style="110" bestFit="1" customWidth="1"/>
    <col min="7666" max="7666" width="18.140625" style="110" bestFit="1" customWidth="1"/>
    <col min="7667" max="7668" width="15.42578125" style="110" bestFit="1" customWidth="1"/>
    <col min="7669" max="7669" width="9.7109375" style="110" bestFit="1" customWidth="1"/>
    <col min="7670" max="7670" width="15.85546875" style="110" bestFit="1" customWidth="1"/>
    <col min="7671" max="7675" width="14" style="110" customWidth="1"/>
    <col min="7676" max="7676" width="18.42578125" style="110" bestFit="1" customWidth="1"/>
    <col min="7677" max="7677" width="15.140625" style="110" bestFit="1" customWidth="1"/>
    <col min="7678" max="7678" width="15" style="110" bestFit="1" customWidth="1"/>
    <col min="7679" max="7679" width="18.140625" style="110" bestFit="1" customWidth="1"/>
    <col min="7680" max="7680" width="8.7109375" style="110" bestFit="1" customWidth="1"/>
    <col min="7681" max="7681" width="18.42578125" style="110" bestFit="1" customWidth="1"/>
    <col min="7682" max="7682" width="14.85546875" style="110" bestFit="1" customWidth="1"/>
    <col min="7683" max="7683" width="14.140625" style="110" bestFit="1" customWidth="1"/>
    <col min="7684" max="7684" width="13.42578125" style="110" bestFit="1" customWidth="1"/>
    <col min="7685" max="7685" width="8.7109375" style="110" bestFit="1" customWidth="1"/>
    <col min="7686" max="7686" width="15.42578125" style="110" bestFit="1" customWidth="1"/>
    <col min="7687" max="7687" width="12.85546875" style="110" bestFit="1" customWidth="1"/>
    <col min="7688" max="7688" width="15.42578125" style="110" bestFit="1" customWidth="1"/>
    <col min="7689" max="7689" width="19.85546875" style="110" bestFit="1" customWidth="1"/>
    <col min="7690" max="7690" width="10.5703125" style="110" bestFit="1" customWidth="1"/>
    <col min="7691" max="7691" width="19.85546875" style="110" bestFit="1" customWidth="1"/>
    <col min="7692" max="7692" width="15.28515625" style="110" bestFit="1" customWidth="1"/>
    <col min="7693" max="7693" width="15.85546875" style="110" bestFit="1" customWidth="1"/>
    <col min="7694" max="7694" width="17.42578125" style="110" bestFit="1" customWidth="1"/>
    <col min="7695" max="7695" width="14" style="110" bestFit="1" customWidth="1"/>
    <col min="7696" max="7702" width="14" style="110" customWidth="1"/>
    <col min="7703" max="7703" width="17.42578125" style="110" bestFit="1" customWidth="1"/>
    <col min="7704" max="7704" width="14" style="110" customWidth="1"/>
    <col min="7705" max="7705" width="9.5703125" style="110" bestFit="1" customWidth="1"/>
    <col min="7706" max="7706" width="15.5703125" style="110" bestFit="1" customWidth="1"/>
    <col min="7707" max="7707" width="16.5703125" style="110" bestFit="1" customWidth="1"/>
    <col min="7708" max="7708" width="14" style="110" customWidth="1"/>
    <col min="7709" max="7709" width="9.5703125" style="110" bestFit="1" customWidth="1"/>
    <col min="7710" max="7710" width="15.5703125" style="110" bestFit="1" customWidth="1"/>
    <col min="7711" max="7711" width="16.5703125" style="110" bestFit="1" customWidth="1"/>
    <col min="7712" max="7712" width="14.140625" style="110" bestFit="1" customWidth="1"/>
    <col min="7713" max="7717" width="14" style="110" customWidth="1"/>
    <col min="7718" max="7833" width="9.140625" style="110"/>
    <col min="7834" max="7834" width="0.140625" style="110" customWidth="1"/>
    <col min="7835" max="7835" width="17.140625" style="110" customWidth="1"/>
    <col min="7836" max="7836" width="8.5703125" style="110" customWidth="1"/>
    <col min="7837" max="7845" width="0" style="110" hidden="1" customWidth="1"/>
    <col min="7846" max="7846" width="5.140625" style="110" customWidth="1"/>
    <col min="7847" max="7847" width="0" style="110" hidden="1" customWidth="1"/>
    <col min="7848" max="7848" width="4.140625" style="110" customWidth="1"/>
    <col min="7849" max="7849" width="1.7109375" style="110" customWidth="1"/>
    <col min="7850" max="7850" width="5.28515625" style="110" customWidth="1"/>
    <col min="7851" max="7851" width="12.85546875" style="110" bestFit="1" customWidth="1"/>
    <col min="7852" max="7852" width="12.85546875" style="110" customWidth="1"/>
    <col min="7853" max="7856" width="9.140625" style="110"/>
    <col min="7857" max="7857" width="27.85546875" style="110" bestFit="1" customWidth="1"/>
    <col min="7858" max="7859" width="12.7109375" style="110" customWidth="1"/>
    <col min="7860" max="7860" width="9.140625" style="110"/>
    <col min="7861" max="7861" width="17" style="110" bestFit="1" customWidth="1"/>
    <col min="7862" max="7863" width="9.140625" style="110"/>
    <col min="7864" max="7864" width="14" style="110" bestFit="1" customWidth="1"/>
    <col min="7865" max="7865" width="12" style="110" bestFit="1" customWidth="1"/>
    <col min="7866" max="7866" width="12.5703125" style="110" bestFit="1" customWidth="1"/>
    <col min="7867" max="7867" width="14" style="110" bestFit="1" customWidth="1"/>
    <col min="7868" max="7868" width="19" style="110" bestFit="1" customWidth="1"/>
    <col min="7869" max="7869" width="15.7109375" style="110" bestFit="1" customWidth="1"/>
    <col min="7870" max="7870" width="22.28515625" style="110" bestFit="1" customWidth="1"/>
    <col min="7871" max="7871" width="10.5703125" style="110" bestFit="1" customWidth="1"/>
    <col min="7872" max="7872" width="14" style="110" bestFit="1" customWidth="1"/>
    <col min="7873" max="7873" width="14.85546875" style="110" bestFit="1" customWidth="1"/>
    <col min="7874" max="7874" width="11.28515625" style="110" bestFit="1" customWidth="1"/>
    <col min="7875" max="7875" width="14.7109375" style="110" bestFit="1" customWidth="1"/>
    <col min="7876" max="7876" width="11.5703125" style="110" bestFit="1" customWidth="1"/>
    <col min="7877" max="7877" width="18" style="110" bestFit="1" customWidth="1"/>
    <col min="7878" max="7878" width="7.42578125" style="110" bestFit="1" customWidth="1"/>
    <col min="7879" max="7879" width="14" style="110" bestFit="1" customWidth="1"/>
    <col min="7880" max="7884" width="14" style="110" customWidth="1"/>
    <col min="7885" max="7885" width="13.7109375" style="110" bestFit="1" customWidth="1"/>
    <col min="7886" max="7886" width="12.140625" style="110" bestFit="1" customWidth="1"/>
    <col min="7887" max="7887" width="10.5703125" style="110" bestFit="1" customWidth="1"/>
    <col min="7888" max="7889" width="18" style="110" bestFit="1" customWidth="1"/>
    <col min="7890" max="7890" width="8.7109375" style="110" bestFit="1" customWidth="1"/>
    <col min="7891" max="7891" width="14.5703125" style="110" bestFit="1" customWidth="1"/>
    <col min="7892" max="7892" width="15.140625" style="110" bestFit="1" customWidth="1"/>
    <col min="7893" max="7893" width="14.42578125" style="110" bestFit="1" customWidth="1"/>
    <col min="7894" max="7894" width="18.140625" style="110" bestFit="1" customWidth="1"/>
    <col min="7895" max="7895" width="11.28515625" style="110" bestFit="1" customWidth="1"/>
    <col min="7896" max="7896" width="18.85546875" style="110" bestFit="1" customWidth="1"/>
    <col min="7897" max="7897" width="15.5703125" style="110" bestFit="1" customWidth="1"/>
    <col min="7898" max="7898" width="20.42578125" style="110" bestFit="1" customWidth="1"/>
    <col min="7899" max="7899" width="11.42578125" style="110" bestFit="1" customWidth="1"/>
    <col min="7900" max="7900" width="19.42578125" style="110" bestFit="1" customWidth="1"/>
    <col min="7901" max="7901" width="16.28515625" style="110" bestFit="1" customWidth="1"/>
    <col min="7902" max="7902" width="11.42578125" style="110" bestFit="1" customWidth="1"/>
    <col min="7903" max="7903" width="7.5703125" style="110" bestFit="1" customWidth="1"/>
    <col min="7904" max="7904" width="18" style="110" bestFit="1" customWidth="1"/>
    <col min="7905" max="7905" width="14.5703125" style="110" bestFit="1" customWidth="1"/>
    <col min="7906" max="7906" width="14.42578125" style="110" bestFit="1" customWidth="1"/>
    <col min="7907" max="7907" width="12.85546875" style="110" bestFit="1" customWidth="1"/>
    <col min="7908" max="7908" width="8.140625" style="110" bestFit="1" customWidth="1"/>
    <col min="7909" max="7909" width="7.7109375" style="110" bestFit="1" customWidth="1"/>
    <col min="7910" max="7910" width="18.85546875" style="110" bestFit="1" customWidth="1"/>
    <col min="7911" max="7911" width="13.7109375" style="110" bestFit="1" customWidth="1"/>
    <col min="7912" max="7912" width="7.5703125" style="110" bestFit="1" customWidth="1"/>
    <col min="7913" max="7913" width="10.85546875" style="110" bestFit="1" customWidth="1"/>
    <col min="7914" max="7914" width="12.85546875" style="110" bestFit="1" customWidth="1"/>
    <col min="7915" max="7919" width="14" style="110" customWidth="1"/>
    <col min="7920" max="7920" width="15.42578125" style="110" bestFit="1" customWidth="1"/>
    <col min="7921" max="7921" width="13.140625" style="110" bestFit="1" customWidth="1"/>
    <col min="7922" max="7922" width="18.140625" style="110" bestFit="1" customWidth="1"/>
    <col min="7923" max="7924" width="15.42578125" style="110" bestFit="1" customWidth="1"/>
    <col min="7925" max="7925" width="9.7109375" style="110" bestFit="1" customWidth="1"/>
    <col min="7926" max="7926" width="15.85546875" style="110" bestFit="1" customWidth="1"/>
    <col min="7927" max="7931" width="14" style="110" customWidth="1"/>
    <col min="7932" max="7932" width="18.42578125" style="110" bestFit="1" customWidth="1"/>
    <col min="7933" max="7933" width="15.140625" style="110" bestFit="1" customWidth="1"/>
    <col min="7934" max="7934" width="15" style="110" bestFit="1" customWidth="1"/>
    <col min="7935" max="7935" width="18.140625" style="110" bestFit="1" customWidth="1"/>
    <col min="7936" max="7936" width="8.7109375" style="110" bestFit="1" customWidth="1"/>
    <col min="7937" max="7937" width="18.42578125" style="110" bestFit="1" customWidth="1"/>
    <col min="7938" max="7938" width="14.85546875" style="110" bestFit="1" customWidth="1"/>
    <col min="7939" max="7939" width="14.140625" style="110" bestFit="1" customWidth="1"/>
    <col min="7940" max="7940" width="13.42578125" style="110" bestFit="1" customWidth="1"/>
    <col min="7941" max="7941" width="8.7109375" style="110" bestFit="1" customWidth="1"/>
    <col min="7942" max="7942" width="15.42578125" style="110" bestFit="1" customWidth="1"/>
    <col min="7943" max="7943" width="12.85546875" style="110" bestFit="1" customWidth="1"/>
    <col min="7944" max="7944" width="15.42578125" style="110" bestFit="1" customWidth="1"/>
    <col min="7945" max="7945" width="19.85546875" style="110" bestFit="1" customWidth="1"/>
    <col min="7946" max="7946" width="10.5703125" style="110" bestFit="1" customWidth="1"/>
    <col min="7947" max="7947" width="19.85546875" style="110" bestFit="1" customWidth="1"/>
    <col min="7948" max="7948" width="15.28515625" style="110" bestFit="1" customWidth="1"/>
    <col min="7949" max="7949" width="15.85546875" style="110" bestFit="1" customWidth="1"/>
    <col min="7950" max="7950" width="17.42578125" style="110" bestFit="1" customWidth="1"/>
    <col min="7951" max="7951" width="14" style="110" bestFit="1" customWidth="1"/>
    <col min="7952" max="7958" width="14" style="110" customWidth="1"/>
    <col min="7959" max="7959" width="17.42578125" style="110" bestFit="1" customWidth="1"/>
    <col min="7960" max="7960" width="14" style="110" customWidth="1"/>
    <col min="7961" max="7961" width="9.5703125" style="110" bestFit="1" customWidth="1"/>
    <col min="7962" max="7962" width="15.5703125" style="110" bestFit="1" customWidth="1"/>
    <col min="7963" max="7963" width="16.5703125" style="110" bestFit="1" customWidth="1"/>
    <col min="7964" max="7964" width="14" style="110" customWidth="1"/>
    <col min="7965" max="7965" width="9.5703125" style="110" bestFit="1" customWidth="1"/>
    <col min="7966" max="7966" width="15.5703125" style="110" bestFit="1" customWidth="1"/>
    <col min="7967" max="7967" width="16.5703125" style="110" bestFit="1" customWidth="1"/>
    <col min="7968" max="7968" width="14.140625" style="110" bestFit="1" customWidth="1"/>
    <col min="7969" max="7973" width="14" style="110" customWidth="1"/>
    <col min="7974" max="8089" width="9.140625" style="110"/>
    <col min="8090" max="8090" width="0.140625" style="110" customWidth="1"/>
    <col min="8091" max="8091" width="17.140625" style="110" customWidth="1"/>
    <col min="8092" max="8092" width="8.5703125" style="110" customWidth="1"/>
    <col min="8093" max="8101" width="0" style="110" hidden="1" customWidth="1"/>
    <col min="8102" max="8102" width="5.140625" style="110" customWidth="1"/>
    <col min="8103" max="8103" width="0" style="110" hidden="1" customWidth="1"/>
    <col min="8104" max="8104" width="4.140625" style="110" customWidth="1"/>
    <col min="8105" max="8105" width="1.7109375" style="110" customWidth="1"/>
    <col min="8106" max="8106" width="5.28515625" style="110" customWidth="1"/>
    <col min="8107" max="8107" width="12.85546875" style="110" bestFit="1" customWidth="1"/>
    <col min="8108" max="8108" width="12.85546875" style="110" customWidth="1"/>
    <col min="8109" max="8112" width="9.140625" style="110"/>
    <col min="8113" max="8113" width="27.85546875" style="110" bestFit="1" customWidth="1"/>
    <col min="8114" max="8115" width="12.7109375" style="110" customWidth="1"/>
    <col min="8116" max="8116" width="9.140625" style="110"/>
    <col min="8117" max="8117" width="17" style="110" bestFit="1" customWidth="1"/>
    <col min="8118" max="8119" width="9.140625" style="110"/>
    <col min="8120" max="8120" width="14" style="110" bestFit="1" customWidth="1"/>
    <col min="8121" max="8121" width="12" style="110" bestFit="1" customWidth="1"/>
    <col min="8122" max="8122" width="12.5703125" style="110" bestFit="1" customWidth="1"/>
    <col min="8123" max="8123" width="14" style="110" bestFit="1" customWidth="1"/>
    <col min="8124" max="8124" width="19" style="110" bestFit="1" customWidth="1"/>
    <col min="8125" max="8125" width="15.7109375" style="110" bestFit="1" customWidth="1"/>
    <col min="8126" max="8126" width="22.28515625" style="110" bestFit="1" customWidth="1"/>
    <col min="8127" max="8127" width="10.5703125" style="110" bestFit="1" customWidth="1"/>
    <col min="8128" max="8128" width="14" style="110" bestFit="1" customWidth="1"/>
    <col min="8129" max="8129" width="14.85546875" style="110" bestFit="1" customWidth="1"/>
    <col min="8130" max="8130" width="11.28515625" style="110" bestFit="1" customWidth="1"/>
    <col min="8131" max="8131" width="14.7109375" style="110" bestFit="1" customWidth="1"/>
    <col min="8132" max="8132" width="11.5703125" style="110" bestFit="1" customWidth="1"/>
    <col min="8133" max="8133" width="18" style="110" bestFit="1" customWidth="1"/>
    <col min="8134" max="8134" width="7.42578125" style="110" bestFit="1" customWidth="1"/>
    <col min="8135" max="8135" width="14" style="110" bestFit="1" customWidth="1"/>
    <col min="8136" max="8140" width="14" style="110" customWidth="1"/>
    <col min="8141" max="8141" width="13.7109375" style="110" bestFit="1" customWidth="1"/>
    <col min="8142" max="8142" width="12.140625" style="110" bestFit="1" customWidth="1"/>
    <col min="8143" max="8143" width="10.5703125" style="110" bestFit="1" customWidth="1"/>
    <col min="8144" max="8145" width="18" style="110" bestFit="1" customWidth="1"/>
    <col min="8146" max="8146" width="8.7109375" style="110" bestFit="1" customWidth="1"/>
    <col min="8147" max="8147" width="14.5703125" style="110" bestFit="1" customWidth="1"/>
    <col min="8148" max="8148" width="15.140625" style="110" bestFit="1" customWidth="1"/>
    <col min="8149" max="8149" width="14.42578125" style="110" bestFit="1" customWidth="1"/>
    <col min="8150" max="8150" width="18.140625" style="110" bestFit="1" customWidth="1"/>
    <col min="8151" max="8151" width="11.28515625" style="110" bestFit="1" customWidth="1"/>
    <col min="8152" max="8152" width="18.85546875" style="110" bestFit="1" customWidth="1"/>
    <col min="8153" max="8153" width="15.5703125" style="110" bestFit="1" customWidth="1"/>
    <col min="8154" max="8154" width="20.42578125" style="110" bestFit="1" customWidth="1"/>
    <col min="8155" max="8155" width="11.42578125" style="110" bestFit="1" customWidth="1"/>
    <col min="8156" max="8156" width="19.42578125" style="110" bestFit="1" customWidth="1"/>
    <col min="8157" max="8157" width="16.28515625" style="110" bestFit="1" customWidth="1"/>
    <col min="8158" max="8158" width="11.42578125" style="110" bestFit="1" customWidth="1"/>
    <col min="8159" max="8159" width="7.5703125" style="110" bestFit="1" customWidth="1"/>
    <col min="8160" max="8160" width="18" style="110" bestFit="1" customWidth="1"/>
    <col min="8161" max="8161" width="14.5703125" style="110" bestFit="1" customWidth="1"/>
    <col min="8162" max="8162" width="14.42578125" style="110" bestFit="1" customWidth="1"/>
    <col min="8163" max="8163" width="12.85546875" style="110" bestFit="1" customWidth="1"/>
    <col min="8164" max="8164" width="8.140625" style="110" bestFit="1" customWidth="1"/>
    <col min="8165" max="8165" width="7.7109375" style="110" bestFit="1" customWidth="1"/>
    <col min="8166" max="8166" width="18.85546875" style="110" bestFit="1" customWidth="1"/>
    <col min="8167" max="8167" width="13.7109375" style="110" bestFit="1" customWidth="1"/>
    <col min="8168" max="8168" width="7.5703125" style="110" bestFit="1" customWidth="1"/>
    <col min="8169" max="8169" width="10.85546875" style="110" bestFit="1" customWidth="1"/>
    <col min="8170" max="8170" width="12.85546875" style="110" bestFit="1" customWidth="1"/>
    <col min="8171" max="8175" width="14" style="110" customWidth="1"/>
    <col min="8176" max="8176" width="15.42578125" style="110" bestFit="1" customWidth="1"/>
    <col min="8177" max="8177" width="13.140625" style="110" bestFit="1" customWidth="1"/>
    <col min="8178" max="8178" width="18.140625" style="110" bestFit="1" customWidth="1"/>
    <col min="8179" max="8180" width="15.42578125" style="110" bestFit="1" customWidth="1"/>
    <col min="8181" max="8181" width="9.7109375" style="110" bestFit="1" customWidth="1"/>
    <col min="8182" max="8182" width="15.85546875" style="110" bestFit="1" customWidth="1"/>
    <col min="8183" max="8187" width="14" style="110" customWidth="1"/>
    <col min="8188" max="8188" width="18.42578125" style="110" bestFit="1" customWidth="1"/>
    <col min="8189" max="8189" width="15.140625" style="110" bestFit="1" customWidth="1"/>
    <col min="8190" max="8190" width="15" style="110" bestFit="1" customWidth="1"/>
    <col min="8191" max="8191" width="18.140625" style="110" bestFit="1" customWidth="1"/>
    <col min="8192" max="8192" width="8.7109375" style="110" bestFit="1" customWidth="1"/>
    <col min="8193" max="8193" width="18.42578125" style="110" bestFit="1" customWidth="1"/>
    <col min="8194" max="8194" width="14.85546875" style="110" bestFit="1" customWidth="1"/>
    <col min="8195" max="8195" width="14.140625" style="110" bestFit="1" customWidth="1"/>
    <col min="8196" max="8196" width="13.42578125" style="110" bestFit="1" customWidth="1"/>
    <col min="8197" max="8197" width="8.7109375" style="110" bestFit="1" customWidth="1"/>
    <col min="8198" max="8198" width="15.42578125" style="110" bestFit="1" customWidth="1"/>
    <col min="8199" max="8199" width="12.85546875" style="110" bestFit="1" customWidth="1"/>
    <col min="8200" max="8200" width="15.42578125" style="110" bestFit="1" customWidth="1"/>
    <col min="8201" max="8201" width="19.85546875" style="110" bestFit="1" customWidth="1"/>
    <col min="8202" max="8202" width="10.5703125" style="110" bestFit="1" customWidth="1"/>
    <col min="8203" max="8203" width="19.85546875" style="110" bestFit="1" customWidth="1"/>
    <col min="8204" max="8204" width="15.28515625" style="110" bestFit="1" customWidth="1"/>
    <col min="8205" max="8205" width="15.85546875" style="110" bestFit="1" customWidth="1"/>
    <col min="8206" max="8206" width="17.42578125" style="110" bestFit="1" customWidth="1"/>
    <col min="8207" max="8207" width="14" style="110" bestFit="1" customWidth="1"/>
    <col min="8208" max="8214" width="14" style="110" customWidth="1"/>
    <col min="8215" max="8215" width="17.42578125" style="110" bestFit="1" customWidth="1"/>
    <col min="8216" max="8216" width="14" style="110" customWidth="1"/>
    <col min="8217" max="8217" width="9.5703125" style="110" bestFit="1" customWidth="1"/>
    <col min="8218" max="8218" width="15.5703125" style="110" bestFit="1" customWidth="1"/>
    <col min="8219" max="8219" width="16.5703125" style="110" bestFit="1" customWidth="1"/>
    <col min="8220" max="8220" width="14" style="110" customWidth="1"/>
    <col min="8221" max="8221" width="9.5703125" style="110" bestFit="1" customWidth="1"/>
    <col min="8222" max="8222" width="15.5703125" style="110" bestFit="1" customWidth="1"/>
    <col min="8223" max="8223" width="16.5703125" style="110" bestFit="1" customWidth="1"/>
    <col min="8224" max="8224" width="14.140625" style="110" bestFit="1" customWidth="1"/>
    <col min="8225" max="8229" width="14" style="110" customWidth="1"/>
    <col min="8230" max="8345" width="9.140625" style="110"/>
    <col min="8346" max="8346" width="0.140625" style="110" customWidth="1"/>
    <col min="8347" max="8347" width="17.140625" style="110" customWidth="1"/>
    <col min="8348" max="8348" width="8.5703125" style="110" customWidth="1"/>
    <col min="8349" max="8357" width="0" style="110" hidden="1" customWidth="1"/>
    <col min="8358" max="8358" width="5.140625" style="110" customWidth="1"/>
    <col min="8359" max="8359" width="0" style="110" hidden="1" customWidth="1"/>
    <col min="8360" max="8360" width="4.140625" style="110" customWidth="1"/>
    <col min="8361" max="8361" width="1.7109375" style="110" customWidth="1"/>
    <col min="8362" max="8362" width="5.28515625" style="110" customWidth="1"/>
    <col min="8363" max="8363" width="12.85546875" style="110" bestFit="1" customWidth="1"/>
    <col min="8364" max="8364" width="12.85546875" style="110" customWidth="1"/>
    <col min="8365" max="8368" width="9.140625" style="110"/>
    <col min="8369" max="8369" width="27.85546875" style="110" bestFit="1" customWidth="1"/>
    <col min="8370" max="8371" width="12.7109375" style="110" customWidth="1"/>
    <col min="8372" max="8372" width="9.140625" style="110"/>
    <col min="8373" max="8373" width="17" style="110" bestFit="1" customWidth="1"/>
    <col min="8374" max="8375" width="9.140625" style="110"/>
    <col min="8376" max="8376" width="14" style="110" bestFit="1" customWidth="1"/>
    <col min="8377" max="8377" width="12" style="110" bestFit="1" customWidth="1"/>
    <col min="8378" max="8378" width="12.5703125" style="110" bestFit="1" customWidth="1"/>
    <col min="8379" max="8379" width="14" style="110" bestFit="1" customWidth="1"/>
    <col min="8380" max="8380" width="19" style="110" bestFit="1" customWidth="1"/>
    <col min="8381" max="8381" width="15.7109375" style="110" bestFit="1" customWidth="1"/>
    <col min="8382" max="8382" width="22.28515625" style="110" bestFit="1" customWidth="1"/>
    <col min="8383" max="8383" width="10.5703125" style="110" bestFit="1" customWidth="1"/>
    <col min="8384" max="8384" width="14" style="110" bestFit="1" customWidth="1"/>
    <col min="8385" max="8385" width="14.85546875" style="110" bestFit="1" customWidth="1"/>
    <col min="8386" max="8386" width="11.28515625" style="110" bestFit="1" customWidth="1"/>
    <col min="8387" max="8387" width="14.7109375" style="110" bestFit="1" customWidth="1"/>
    <col min="8388" max="8388" width="11.5703125" style="110" bestFit="1" customWidth="1"/>
    <col min="8389" max="8389" width="18" style="110" bestFit="1" customWidth="1"/>
    <col min="8390" max="8390" width="7.42578125" style="110" bestFit="1" customWidth="1"/>
    <col min="8391" max="8391" width="14" style="110" bestFit="1" customWidth="1"/>
    <col min="8392" max="8396" width="14" style="110" customWidth="1"/>
    <col min="8397" max="8397" width="13.7109375" style="110" bestFit="1" customWidth="1"/>
    <col min="8398" max="8398" width="12.140625" style="110" bestFit="1" customWidth="1"/>
    <col min="8399" max="8399" width="10.5703125" style="110" bestFit="1" customWidth="1"/>
    <col min="8400" max="8401" width="18" style="110" bestFit="1" customWidth="1"/>
    <col min="8402" max="8402" width="8.7109375" style="110" bestFit="1" customWidth="1"/>
    <col min="8403" max="8403" width="14.5703125" style="110" bestFit="1" customWidth="1"/>
    <col min="8404" max="8404" width="15.140625" style="110" bestFit="1" customWidth="1"/>
    <col min="8405" max="8405" width="14.42578125" style="110" bestFit="1" customWidth="1"/>
    <col min="8406" max="8406" width="18.140625" style="110" bestFit="1" customWidth="1"/>
    <col min="8407" max="8407" width="11.28515625" style="110" bestFit="1" customWidth="1"/>
    <col min="8408" max="8408" width="18.85546875" style="110" bestFit="1" customWidth="1"/>
    <col min="8409" max="8409" width="15.5703125" style="110" bestFit="1" customWidth="1"/>
    <col min="8410" max="8410" width="20.42578125" style="110" bestFit="1" customWidth="1"/>
    <col min="8411" max="8411" width="11.42578125" style="110" bestFit="1" customWidth="1"/>
    <col min="8412" max="8412" width="19.42578125" style="110" bestFit="1" customWidth="1"/>
    <col min="8413" max="8413" width="16.28515625" style="110" bestFit="1" customWidth="1"/>
    <col min="8414" max="8414" width="11.42578125" style="110" bestFit="1" customWidth="1"/>
    <col min="8415" max="8415" width="7.5703125" style="110" bestFit="1" customWidth="1"/>
    <col min="8416" max="8416" width="18" style="110" bestFit="1" customWidth="1"/>
    <col min="8417" max="8417" width="14.5703125" style="110" bestFit="1" customWidth="1"/>
    <col min="8418" max="8418" width="14.42578125" style="110" bestFit="1" customWidth="1"/>
    <col min="8419" max="8419" width="12.85546875" style="110" bestFit="1" customWidth="1"/>
    <col min="8420" max="8420" width="8.140625" style="110" bestFit="1" customWidth="1"/>
    <col min="8421" max="8421" width="7.7109375" style="110" bestFit="1" customWidth="1"/>
    <col min="8422" max="8422" width="18.85546875" style="110" bestFit="1" customWidth="1"/>
    <col min="8423" max="8423" width="13.7109375" style="110" bestFit="1" customWidth="1"/>
    <col min="8424" max="8424" width="7.5703125" style="110" bestFit="1" customWidth="1"/>
    <col min="8425" max="8425" width="10.85546875" style="110" bestFit="1" customWidth="1"/>
    <col min="8426" max="8426" width="12.85546875" style="110" bestFit="1" customWidth="1"/>
    <col min="8427" max="8431" width="14" style="110" customWidth="1"/>
    <col min="8432" max="8432" width="15.42578125" style="110" bestFit="1" customWidth="1"/>
    <col min="8433" max="8433" width="13.140625" style="110" bestFit="1" customWidth="1"/>
    <col min="8434" max="8434" width="18.140625" style="110" bestFit="1" customWidth="1"/>
    <col min="8435" max="8436" width="15.42578125" style="110" bestFit="1" customWidth="1"/>
    <col min="8437" max="8437" width="9.7109375" style="110" bestFit="1" customWidth="1"/>
    <col min="8438" max="8438" width="15.85546875" style="110" bestFit="1" customWidth="1"/>
    <col min="8439" max="8443" width="14" style="110" customWidth="1"/>
    <col min="8444" max="8444" width="18.42578125" style="110" bestFit="1" customWidth="1"/>
    <col min="8445" max="8445" width="15.140625" style="110" bestFit="1" customWidth="1"/>
    <col min="8446" max="8446" width="15" style="110" bestFit="1" customWidth="1"/>
    <col min="8447" max="8447" width="18.140625" style="110" bestFit="1" customWidth="1"/>
    <col min="8448" max="8448" width="8.7109375" style="110" bestFit="1" customWidth="1"/>
    <col min="8449" max="8449" width="18.42578125" style="110" bestFit="1" customWidth="1"/>
    <col min="8450" max="8450" width="14.85546875" style="110" bestFit="1" customWidth="1"/>
    <col min="8451" max="8451" width="14.140625" style="110" bestFit="1" customWidth="1"/>
    <col min="8452" max="8452" width="13.42578125" style="110" bestFit="1" customWidth="1"/>
    <col min="8453" max="8453" width="8.7109375" style="110" bestFit="1" customWidth="1"/>
    <col min="8454" max="8454" width="15.42578125" style="110" bestFit="1" customWidth="1"/>
    <col min="8455" max="8455" width="12.85546875" style="110" bestFit="1" customWidth="1"/>
    <col min="8456" max="8456" width="15.42578125" style="110" bestFit="1" customWidth="1"/>
    <col min="8457" max="8457" width="19.85546875" style="110" bestFit="1" customWidth="1"/>
    <col min="8458" max="8458" width="10.5703125" style="110" bestFit="1" customWidth="1"/>
    <col min="8459" max="8459" width="19.85546875" style="110" bestFit="1" customWidth="1"/>
    <col min="8460" max="8460" width="15.28515625" style="110" bestFit="1" customWidth="1"/>
    <col min="8461" max="8461" width="15.85546875" style="110" bestFit="1" customWidth="1"/>
    <col min="8462" max="8462" width="17.42578125" style="110" bestFit="1" customWidth="1"/>
    <col min="8463" max="8463" width="14" style="110" bestFit="1" customWidth="1"/>
    <col min="8464" max="8470" width="14" style="110" customWidth="1"/>
    <col min="8471" max="8471" width="17.42578125" style="110" bestFit="1" customWidth="1"/>
    <col min="8472" max="8472" width="14" style="110" customWidth="1"/>
    <col min="8473" max="8473" width="9.5703125" style="110" bestFit="1" customWidth="1"/>
    <col min="8474" max="8474" width="15.5703125" style="110" bestFit="1" customWidth="1"/>
    <col min="8475" max="8475" width="16.5703125" style="110" bestFit="1" customWidth="1"/>
    <col min="8476" max="8476" width="14" style="110" customWidth="1"/>
    <col min="8477" max="8477" width="9.5703125" style="110" bestFit="1" customWidth="1"/>
    <col min="8478" max="8478" width="15.5703125" style="110" bestFit="1" customWidth="1"/>
    <col min="8479" max="8479" width="16.5703125" style="110" bestFit="1" customWidth="1"/>
    <col min="8480" max="8480" width="14.140625" style="110" bestFit="1" customWidth="1"/>
    <col min="8481" max="8485" width="14" style="110" customWidth="1"/>
    <col min="8486" max="8601" width="9.140625" style="110"/>
    <col min="8602" max="8602" width="0.140625" style="110" customWidth="1"/>
    <col min="8603" max="8603" width="17.140625" style="110" customWidth="1"/>
    <col min="8604" max="8604" width="8.5703125" style="110" customWidth="1"/>
    <col min="8605" max="8613" width="0" style="110" hidden="1" customWidth="1"/>
    <col min="8614" max="8614" width="5.140625" style="110" customWidth="1"/>
    <col min="8615" max="8615" width="0" style="110" hidden="1" customWidth="1"/>
    <col min="8616" max="8616" width="4.140625" style="110" customWidth="1"/>
    <col min="8617" max="8617" width="1.7109375" style="110" customWidth="1"/>
    <col min="8618" max="8618" width="5.28515625" style="110" customWidth="1"/>
    <col min="8619" max="8619" width="12.85546875" style="110" bestFit="1" customWidth="1"/>
    <col min="8620" max="8620" width="12.85546875" style="110" customWidth="1"/>
    <col min="8621" max="8624" width="9.140625" style="110"/>
    <col min="8625" max="8625" width="27.85546875" style="110" bestFit="1" customWidth="1"/>
    <col min="8626" max="8627" width="12.7109375" style="110" customWidth="1"/>
    <col min="8628" max="8628" width="9.140625" style="110"/>
    <col min="8629" max="8629" width="17" style="110" bestFit="1" customWidth="1"/>
    <col min="8630" max="8631" width="9.140625" style="110"/>
    <col min="8632" max="8632" width="14" style="110" bestFit="1" customWidth="1"/>
    <col min="8633" max="8633" width="12" style="110" bestFit="1" customWidth="1"/>
    <col min="8634" max="8634" width="12.5703125" style="110" bestFit="1" customWidth="1"/>
    <col min="8635" max="8635" width="14" style="110" bestFit="1" customWidth="1"/>
    <col min="8636" max="8636" width="19" style="110" bestFit="1" customWidth="1"/>
    <col min="8637" max="8637" width="15.7109375" style="110" bestFit="1" customWidth="1"/>
    <col min="8638" max="8638" width="22.28515625" style="110" bestFit="1" customWidth="1"/>
    <col min="8639" max="8639" width="10.5703125" style="110" bestFit="1" customWidth="1"/>
    <col min="8640" max="8640" width="14" style="110" bestFit="1" customWidth="1"/>
    <col min="8641" max="8641" width="14.85546875" style="110" bestFit="1" customWidth="1"/>
    <col min="8642" max="8642" width="11.28515625" style="110" bestFit="1" customWidth="1"/>
    <col min="8643" max="8643" width="14.7109375" style="110" bestFit="1" customWidth="1"/>
    <col min="8644" max="8644" width="11.5703125" style="110" bestFit="1" customWidth="1"/>
    <col min="8645" max="8645" width="18" style="110" bestFit="1" customWidth="1"/>
    <col min="8646" max="8646" width="7.42578125" style="110" bestFit="1" customWidth="1"/>
    <col min="8647" max="8647" width="14" style="110" bestFit="1" customWidth="1"/>
    <col min="8648" max="8652" width="14" style="110" customWidth="1"/>
    <col min="8653" max="8653" width="13.7109375" style="110" bestFit="1" customWidth="1"/>
    <col min="8654" max="8654" width="12.140625" style="110" bestFit="1" customWidth="1"/>
    <col min="8655" max="8655" width="10.5703125" style="110" bestFit="1" customWidth="1"/>
    <col min="8656" max="8657" width="18" style="110" bestFit="1" customWidth="1"/>
    <col min="8658" max="8658" width="8.7109375" style="110" bestFit="1" customWidth="1"/>
    <col min="8659" max="8659" width="14.5703125" style="110" bestFit="1" customWidth="1"/>
    <col min="8660" max="8660" width="15.140625" style="110" bestFit="1" customWidth="1"/>
    <col min="8661" max="8661" width="14.42578125" style="110" bestFit="1" customWidth="1"/>
    <col min="8662" max="8662" width="18.140625" style="110" bestFit="1" customWidth="1"/>
    <col min="8663" max="8663" width="11.28515625" style="110" bestFit="1" customWidth="1"/>
    <col min="8664" max="8664" width="18.85546875" style="110" bestFit="1" customWidth="1"/>
    <col min="8665" max="8665" width="15.5703125" style="110" bestFit="1" customWidth="1"/>
    <col min="8666" max="8666" width="20.42578125" style="110" bestFit="1" customWidth="1"/>
    <col min="8667" max="8667" width="11.42578125" style="110" bestFit="1" customWidth="1"/>
    <col min="8668" max="8668" width="19.42578125" style="110" bestFit="1" customWidth="1"/>
    <col min="8669" max="8669" width="16.28515625" style="110" bestFit="1" customWidth="1"/>
    <col min="8670" max="8670" width="11.42578125" style="110" bestFit="1" customWidth="1"/>
    <col min="8671" max="8671" width="7.5703125" style="110" bestFit="1" customWidth="1"/>
    <col min="8672" max="8672" width="18" style="110" bestFit="1" customWidth="1"/>
    <col min="8673" max="8673" width="14.5703125" style="110" bestFit="1" customWidth="1"/>
    <col min="8674" max="8674" width="14.42578125" style="110" bestFit="1" customWidth="1"/>
    <col min="8675" max="8675" width="12.85546875" style="110" bestFit="1" customWidth="1"/>
    <col min="8676" max="8676" width="8.140625" style="110" bestFit="1" customWidth="1"/>
    <col min="8677" max="8677" width="7.7109375" style="110" bestFit="1" customWidth="1"/>
    <col min="8678" max="8678" width="18.85546875" style="110" bestFit="1" customWidth="1"/>
    <col min="8679" max="8679" width="13.7109375" style="110" bestFit="1" customWidth="1"/>
    <col min="8680" max="8680" width="7.5703125" style="110" bestFit="1" customWidth="1"/>
    <col min="8681" max="8681" width="10.85546875" style="110" bestFit="1" customWidth="1"/>
    <col min="8682" max="8682" width="12.85546875" style="110" bestFit="1" customWidth="1"/>
    <col min="8683" max="8687" width="14" style="110" customWidth="1"/>
    <col min="8688" max="8688" width="15.42578125" style="110" bestFit="1" customWidth="1"/>
    <col min="8689" max="8689" width="13.140625" style="110" bestFit="1" customWidth="1"/>
    <col min="8690" max="8690" width="18.140625" style="110" bestFit="1" customWidth="1"/>
    <col min="8691" max="8692" width="15.42578125" style="110" bestFit="1" customWidth="1"/>
    <col min="8693" max="8693" width="9.7109375" style="110" bestFit="1" customWidth="1"/>
    <col min="8694" max="8694" width="15.85546875" style="110" bestFit="1" customWidth="1"/>
    <col min="8695" max="8699" width="14" style="110" customWidth="1"/>
    <col min="8700" max="8700" width="18.42578125" style="110" bestFit="1" customWidth="1"/>
    <col min="8701" max="8701" width="15.140625" style="110" bestFit="1" customWidth="1"/>
    <col min="8702" max="8702" width="15" style="110" bestFit="1" customWidth="1"/>
    <col min="8703" max="8703" width="18.140625" style="110" bestFit="1" customWidth="1"/>
    <col min="8704" max="8704" width="8.7109375" style="110" bestFit="1" customWidth="1"/>
    <col min="8705" max="8705" width="18.42578125" style="110" bestFit="1" customWidth="1"/>
    <col min="8706" max="8706" width="14.85546875" style="110" bestFit="1" customWidth="1"/>
    <col min="8707" max="8707" width="14.140625" style="110" bestFit="1" customWidth="1"/>
    <col min="8708" max="8708" width="13.42578125" style="110" bestFit="1" customWidth="1"/>
    <col min="8709" max="8709" width="8.7109375" style="110" bestFit="1" customWidth="1"/>
    <col min="8710" max="8710" width="15.42578125" style="110" bestFit="1" customWidth="1"/>
    <col min="8711" max="8711" width="12.85546875" style="110" bestFit="1" customWidth="1"/>
    <col min="8712" max="8712" width="15.42578125" style="110" bestFit="1" customWidth="1"/>
    <col min="8713" max="8713" width="19.85546875" style="110" bestFit="1" customWidth="1"/>
    <col min="8714" max="8714" width="10.5703125" style="110" bestFit="1" customWidth="1"/>
    <col min="8715" max="8715" width="19.85546875" style="110" bestFit="1" customWidth="1"/>
    <col min="8716" max="8716" width="15.28515625" style="110" bestFit="1" customWidth="1"/>
    <col min="8717" max="8717" width="15.85546875" style="110" bestFit="1" customWidth="1"/>
    <col min="8718" max="8718" width="17.42578125" style="110" bestFit="1" customWidth="1"/>
    <col min="8719" max="8719" width="14" style="110" bestFit="1" customWidth="1"/>
    <col min="8720" max="8726" width="14" style="110" customWidth="1"/>
    <col min="8727" max="8727" width="17.42578125" style="110" bestFit="1" customWidth="1"/>
    <col min="8728" max="8728" width="14" style="110" customWidth="1"/>
    <col min="8729" max="8729" width="9.5703125" style="110" bestFit="1" customWidth="1"/>
    <col min="8730" max="8730" width="15.5703125" style="110" bestFit="1" customWidth="1"/>
    <col min="8731" max="8731" width="16.5703125" style="110" bestFit="1" customWidth="1"/>
    <col min="8732" max="8732" width="14" style="110" customWidth="1"/>
    <col min="8733" max="8733" width="9.5703125" style="110" bestFit="1" customWidth="1"/>
    <col min="8734" max="8734" width="15.5703125" style="110" bestFit="1" customWidth="1"/>
    <col min="8735" max="8735" width="16.5703125" style="110" bestFit="1" customWidth="1"/>
    <col min="8736" max="8736" width="14.140625" style="110" bestFit="1" customWidth="1"/>
    <col min="8737" max="8741" width="14" style="110" customWidth="1"/>
    <col min="8742" max="8857" width="9.140625" style="110"/>
    <col min="8858" max="8858" width="0.140625" style="110" customWidth="1"/>
    <col min="8859" max="8859" width="17.140625" style="110" customWidth="1"/>
    <col min="8860" max="8860" width="8.5703125" style="110" customWidth="1"/>
    <col min="8861" max="8869" width="0" style="110" hidden="1" customWidth="1"/>
    <col min="8870" max="8870" width="5.140625" style="110" customWidth="1"/>
    <col min="8871" max="8871" width="0" style="110" hidden="1" customWidth="1"/>
    <col min="8872" max="8872" width="4.140625" style="110" customWidth="1"/>
    <col min="8873" max="8873" width="1.7109375" style="110" customWidth="1"/>
    <col min="8874" max="8874" width="5.28515625" style="110" customWidth="1"/>
    <col min="8875" max="8875" width="12.85546875" style="110" bestFit="1" customWidth="1"/>
    <col min="8876" max="8876" width="12.85546875" style="110" customWidth="1"/>
    <col min="8877" max="8880" width="9.140625" style="110"/>
    <col min="8881" max="8881" width="27.85546875" style="110" bestFit="1" customWidth="1"/>
    <col min="8882" max="8883" width="12.7109375" style="110" customWidth="1"/>
    <col min="8884" max="8884" width="9.140625" style="110"/>
    <col min="8885" max="8885" width="17" style="110" bestFit="1" customWidth="1"/>
    <col min="8886" max="8887" width="9.140625" style="110"/>
    <col min="8888" max="8888" width="14" style="110" bestFit="1" customWidth="1"/>
    <col min="8889" max="8889" width="12" style="110" bestFit="1" customWidth="1"/>
    <col min="8890" max="8890" width="12.5703125" style="110" bestFit="1" customWidth="1"/>
    <col min="8891" max="8891" width="14" style="110" bestFit="1" customWidth="1"/>
    <col min="8892" max="8892" width="19" style="110" bestFit="1" customWidth="1"/>
    <col min="8893" max="8893" width="15.7109375" style="110" bestFit="1" customWidth="1"/>
    <col min="8894" max="8894" width="22.28515625" style="110" bestFit="1" customWidth="1"/>
    <col min="8895" max="8895" width="10.5703125" style="110" bestFit="1" customWidth="1"/>
    <col min="8896" max="8896" width="14" style="110" bestFit="1" customWidth="1"/>
    <col min="8897" max="8897" width="14.85546875" style="110" bestFit="1" customWidth="1"/>
    <col min="8898" max="8898" width="11.28515625" style="110" bestFit="1" customWidth="1"/>
    <col min="8899" max="8899" width="14.7109375" style="110" bestFit="1" customWidth="1"/>
    <col min="8900" max="8900" width="11.5703125" style="110" bestFit="1" customWidth="1"/>
    <col min="8901" max="8901" width="18" style="110" bestFit="1" customWidth="1"/>
    <col min="8902" max="8902" width="7.42578125" style="110" bestFit="1" customWidth="1"/>
    <col min="8903" max="8903" width="14" style="110" bestFit="1" customWidth="1"/>
    <col min="8904" max="8908" width="14" style="110" customWidth="1"/>
    <col min="8909" max="8909" width="13.7109375" style="110" bestFit="1" customWidth="1"/>
    <col min="8910" max="8910" width="12.140625" style="110" bestFit="1" customWidth="1"/>
    <col min="8911" max="8911" width="10.5703125" style="110" bestFit="1" customWidth="1"/>
    <col min="8912" max="8913" width="18" style="110" bestFit="1" customWidth="1"/>
    <col min="8914" max="8914" width="8.7109375" style="110" bestFit="1" customWidth="1"/>
    <col min="8915" max="8915" width="14.5703125" style="110" bestFit="1" customWidth="1"/>
    <col min="8916" max="8916" width="15.140625" style="110" bestFit="1" customWidth="1"/>
    <col min="8917" max="8917" width="14.42578125" style="110" bestFit="1" customWidth="1"/>
    <col min="8918" max="8918" width="18.140625" style="110" bestFit="1" customWidth="1"/>
    <col min="8919" max="8919" width="11.28515625" style="110" bestFit="1" customWidth="1"/>
    <col min="8920" max="8920" width="18.85546875" style="110" bestFit="1" customWidth="1"/>
    <col min="8921" max="8921" width="15.5703125" style="110" bestFit="1" customWidth="1"/>
    <col min="8922" max="8922" width="20.42578125" style="110" bestFit="1" customWidth="1"/>
    <col min="8923" max="8923" width="11.42578125" style="110" bestFit="1" customWidth="1"/>
    <col min="8924" max="8924" width="19.42578125" style="110" bestFit="1" customWidth="1"/>
    <col min="8925" max="8925" width="16.28515625" style="110" bestFit="1" customWidth="1"/>
    <col min="8926" max="8926" width="11.42578125" style="110" bestFit="1" customWidth="1"/>
    <col min="8927" max="8927" width="7.5703125" style="110" bestFit="1" customWidth="1"/>
    <col min="8928" max="8928" width="18" style="110" bestFit="1" customWidth="1"/>
    <col min="8929" max="8929" width="14.5703125" style="110" bestFit="1" customWidth="1"/>
    <col min="8930" max="8930" width="14.42578125" style="110" bestFit="1" customWidth="1"/>
    <col min="8931" max="8931" width="12.85546875" style="110" bestFit="1" customWidth="1"/>
    <col min="8932" max="8932" width="8.140625" style="110" bestFit="1" customWidth="1"/>
    <col min="8933" max="8933" width="7.7109375" style="110" bestFit="1" customWidth="1"/>
    <col min="8934" max="8934" width="18.85546875" style="110" bestFit="1" customWidth="1"/>
    <col min="8935" max="8935" width="13.7109375" style="110" bestFit="1" customWidth="1"/>
    <col min="8936" max="8936" width="7.5703125" style="110" bestFit="1" customWidth="1"/>
    <col min="8937" max="8937" width="10.85546875" style="110" bestFit="1" customWidth="1"/>
    <col min="8938" max="8938" width="12.85546875" style="110" bestFit="1" customWidth="1"/>
    <col min="8939" max="8943" width="14" style="110" customWidth="1"/>
    <col min="8944" max="8944" width="15.42578125" style="110" bestFit="1" customWidth="1"/>
    <col min="8945" max="8945" width="13.140625" style="110" bestFit="1" customWidth="1"/>
    <col min="8946" max="8946" width="18.140625" style="110" bestFit="1" customWidth="1"/>
    <col min="8947" max="8948" width="15.42578125" style="110" bestFit="1" customWidth="1"/>
    <col min="8949" max="8949" width="9.7109375" style="110" bestFit="1" customWidth="1"/>
    <col min="8950" max="8950" width="15.85546875" style="110" bestFit="1" customWidth="1"/>
    <col min="8951" max="8955" width="14" style="110" customWidth="1"/>
    <col min="8956" max="8956" width="18.42578125" style="110" bestFit="1" customWidth="1"/>
    <col min="8957" max="8957" width="15.140625" style="110" bestFit="1" customWidth="1"/>
    <col min="8958" max="8958" width="15" style="110" bestFit="1" customWidth="1"/>
    <col min="8959" max="8959" width="18.140625" style="110" bestFit="1" customWidth="1"/>
    <col min="8960" max="8960" width="8.7109375" style="110" bestFit="1" customWidth="1"/>
    <col min="8961" max="8961" width="18.42578125" style="110" bestFit="1" customWidth="1"/>
    <col min="8962" max="8962" width="14.85546875" style="110" bestFit="1" customWidth="1"/>
    <col min="8963" max="8963" width="14.140625" style="110" bestFit="1" customWidth="1"/>
    <col min="8964" max="8964" width="13.42578125" style="110" bestFit="1" customWidth="1"/>
    <col min="8965" max="8965" width="8.7109375" style="110" bestFit="1" customWidth="1"/>
    <col min="8966" max="8966" width="15.42578125" style="110" bestFit="1" customWidth="1"/>
    <col min="8967" max="8967" width="12.85546875" style="110" bestFit="1" customWidth="1"/>
    <col min="8968" max="8968" width="15.42578125" style="110" bestFit="1" customWidth="1"/>
    <col min="8969" max="8969" width="19.85546875" style="110" bestFit="1" customWidth="1"/>
    <col min="8970" max="8970" width="10.5703125" style="110" bestFit="1" customWidth="1"/>
    <col min="8971" max="8971" width="19.85546875" style="110" bestFit="1" customWidth="1"/>
    <col min="8972" max="8972" width="15.28515625" style="110" bestFit="1" customWidth="1"/>
    <col min="8973" max="8973" width="15.85546875" style="110" bestFit="1" customWidth="1"/>
    <col min="8974" max="8974" width="17.42578125" style="110" bestFit="1" customWidth="1"/>
    <col min="8975" max="8975" width="14" style="110" bestFit="1" customWidth="1"/>
    <col min="8976" max="8982" width="14" style="110" customWidth="1"/>
    <col min="8983" max="8983" width="17.42578125" style="110" bestFit="1" customWidth="1"/>
    <col min="8984" max="8984" width="14" style="110" customWidth="1"/>
    <col min="8985" max="8985" width="9.5703125" style="110" bestFit="1" customWidth="1"/>
    <col min="8986" max="8986" width="15.5703125" style="110" bestFit="1" customWidth="1"/>
    <col min="8987" max="8987" width="16.5703125" style="110" bestFit="1" customWidth="1"/>
    <col min="8988" max="8988" width="14" style="110" customWidth="1"/>
    <col min="8989" max="8989" width="9.5703125" style="110" bestFit="1" customWidth="1"/>
    <col min="8990" max="8990" width="15.5703125" style="110" bestFit="1" customWidth="1"/>
    <col min="8991" max="8991" width="16.5703125" style="110" bestFit="1" customWidth="1"/>
    <col min="8992" max="8992" width="14.140625" style="110" bestFit="1" customWidth="1"/>
    <col min="8993" max="8997" width="14" style="110" customWidth="1"/>
    <col min="8998" max="9113" width="9.140625" style="110"/>
    <col min="9114" max="9114" width="0.140625" style="110" customWidth="1"/>
    <col min="9115" max="9115" width="17.140625" style="110" customWidth="1"/>
    <col min="9116" max="9116" width="8.5703125" style="110" customWidth="1"/>
    <col min="9117" max="9125" width="0" style="110" hidden="1" customWidth="1"/>
    <col min="9126" max="9126" width="5.140625" style="110" customWidth="1"/>
    <col min="9127" max="9127" width="0" style="110" hidden="1" customWidth="1"/>
    <col min="9128" max="9128" width="4.140625" style="110" customWidth="1"/>
    <col min="9129" max="9129" width="1.7109375" style="110" customWidth="1"/>
    <col min="9130" max="9130" width="5.28515625" style="110" customWidth="1"/>
    <col min="9131" max="9131" width="12.85546875" style="110" bestFit="1" customWidth="1"/>
    <col min="9132" max="9132" width="12.85546875" style="110" customWidth="1"/>
    <col min="9133" max="9136" width="9.140625" style="110"/>
    <col min="9137" max="9137" width="27.85546875" style="110" bestFit="1" customWidth="1"/>
    <col min="9138" max="9139" width="12.7109375" style="110" customWidth="1"/>
    <col min="9140" max="9140" width="9.140625" style="110"/>
    <col min="9141" max="9141" width="17" style="110" bestFit="1" customWidth="1"/>
    <col min="9142" max="9143" width="9.140625" style="110"/>
    <col min="9144" max="9144" width="14" style="110" bestFit="1" customWidth="1"/>
    <col min="9145" max="9145" width="12" style="110" bestFit="1" customWidth="1"/>
    <col min="9146" max="9146" width="12.5703125" style="110" bestFit="1" customWidth="1"/>
    <col min="9147" max="9147" width="14" style="110" bestFit="1" customWidth="1"/>
    <col min="9148" max="9148" width="19" style="110" bestFit="1" customWidth="1"/>
    <col min="9149" max="9149" width="15.7109375" style="110" bestFit="1" customWidth="1"/>
    <col min="9150" max="9150" width="22.28515625" style="110" bestFit="1" customWidth="1"/>
    <col min="9151" max="9151" width="10.5703125" style="110" bestFit="1" customWidth="1"/>
    <col min="9152" max="9152" width="14" style="110" bestFit="1" customWidth="1"/>
    <col min="9153" max="9153" width="14.85546875" style="110" bestFit="1" customWidth="1"/>
    <col min="9154" max="9154" width="11.28515625" style="110" bestFit="1" customWidth="1"/>
    <col min="9155" max="9155" width="14.7109375" style="110" bestFit="1" customWidth="1"/>
    <col min="9156" max="9156" width="11.5703125" style="110" bestFit="1" customWidth="1"/>
    <col min="9157" max="9157" width="18" style="110" bestFit="1" customWidth="1"/>
    <col min="9158" max="9158" width="7.42578125" style="110" bestFit="1" customWidth="1"/>
    <col min="9159" max="9159" width="14" style="110" bestFit="1" customWidth="1"/>
    <col min="9160" max="9164" width="14" style="110" customWidth="1"/>
    <col min="9165" max="9165" width="13.7109375" style="110" bestFit="1" customWidth="1"/>
    <col min="9166" max="9166" width="12.140625" style="110" bestFit="1" customWidth="1"/>
    <col min="9167" max="9167" width="10.5703125" style="110" bestFit="1" customWidth="1"/>
    <col min="9168" max="9169" width="18" style="110" bestFit="1" customWidth="1"/>
    <col min="9170" max="9170" width="8.7109375" style="110" bestFit="1" customWidth="1"/>
    <col min="9171" max="9171" width="14.5703125" style="110" bestFit="1" customWidth="1"/>
    <col min="9172" max="9172" width="15.140625" style="110" bestFit="1" customWidth="1"/>
    <col min="9173" max="9173" width="14.42578125" style="110" bestFit="1" customWidth="1"/>
    <col min="9174" max="9174" width="18.140625" style="110" bestFit="1" customWidth="1"/>
    <col min="9175" max="9175" width="11.28515625" style="110" bestFit="1" customWidth="1"/>
    <col min="9176" max="9176" width="18.85546875" style="110" bestFit="1" customWidth="1"/>
    <col min="9177" max="9177" width="15.5703125" style="110" bestFit="1" customWidth="1"/>
    <col min="9178" max="9178" width="20.42578125" style="110" bestFit="1" customWidth="1"/>
    <col min="9179" max="9179" width="11.42578125" style="110" bestFit="1" customWidth="1"/>
    <col min="9180" max="9180" width="19.42578125" style="110" bestFit="1" customWidth="1"/>
    <col min="9181" max="9181" width="16.28515625" style="110" bestFit="1" customWidth="1"/>
    <col min="9182" max="9182" width="11.42578125" style="110" bestFit="1" customWidth="1"/>
    <col min="9183" max="9183" width="7.5703125" style="110" bestFit="1" customWidth="1"/>
    <col min="9184" max="9184" width="18" style="110" bestFit="1" customWidth="1"/>
    <col min="9185" max="9185" width="14.5703125" style="110" bestFit="1" customWidth="1"/>
    <col min="9186" max="9186" width="14.42578125" style="110" bestFit="1" customWidth="1"/>
    <col min="9187" max="9187" width="12.85546875" style="110" bestFit="1" customWidth="1"/>
    <col min="9188" max="9188" width="8.140625" style="110" bestFit="1" customWidth="1"/>
    <col min="9189" max="9189" width="7.7109375" style="110" bestFit="1" customWidth="1"/>
    <col min="9190" max="9190" width="18.85546875" style="110" bestFit="1" customWidth="1"/>
    <col min="9191" max="9191" width="13.7109375" style="110" bestFit="1" customWidth="1"/>
    <col min="9192" max="9192" width="7.5703125" style="110" bestFit="1" customWidth="1"/>
    <col min="9193" max="9193" width="10.85546875" style="110" bestFit="1" customWidth="1"/>
    <col min="9194" max="9194" width="12.85546875" style="110" bestFit="1" customWidth="1"/>
    <col min="9195" max="9199" width="14" style="110" customWidth="1"/>
    <col min="9200" max="9200" width="15.42578125" style="110" bestFit="1" customWidth="1"/>
    <col min="9201" max="9201" width="13.140625" style="110" bestFit="1" customWidth="1"/>
    <col min="9202" max="9202" width="18.140625" style="110" bestFit="1" customWidth="1"/>
    <col min="9203" max="9204" width="15.42578125" style="110" bestFit="1" customWidth="1"/>
    <col min="9205" max="9205" width="9.7109375" style="110" bestFit="1" customWidth="1"/>
    <col min="9206" max="9206" width="15.85546875" style="110" bestFit="1" customWidth="1"/>
    <col min="9207" max="9211" width="14" style="110" customWidth="1"/>
    <col min="9212" max="9212" width="18.42578125" style="110" bestFit="1" customWidth="1"/>
    <col min="9213" max="9213" width="15.140625" style="110" bestFit="1" customWidth="1"/>
    <col min="9214" max="9214" width="15" style="110" bestFit="1" customWidth="1"/>
    <col min="9215" max="9215" width="18.140625" style="110" bestFit="1" customWidth="1"/>
    <col min="9216" max="9216" width="8.7109375" style="110" bestFit="1" customWidth="1"/>
    <col min="9217" max="9217" width="18.42578125" style="110" bestFit="1" customWidth="1"/>
    <col min="9218" max="9218" width="14.85546875" style="110" bestFit="1" customWidth="1"/>
    <col min="9219" max="9219" width="14.140625" style="110" bestFit="1" customWidth="1"/>
    <col min="9220" max="9220" width="13.42578125" style="110" bestFit="1" customWidth="1"/>
    <col min="9221" max="9221" width="8.7109375" style="110" bestFit="1" customWidth="1"/>
    <col min="9222" max="9222" width="15.42578125" style="110" bestFit="1" customWidth="1"/>
    <col min="9223" max="9223" width="12.85546875" style="110" bestFit="1" customWidth="1"/>
    <col min="9224" max="9224" width="15.42578125" style="110" bestFit="1" customWidth="1"/>
    <col min="9225" max="9225" width="19.85546875" style="110" bestFit="1" customWidth="1"/>
    <col min="9226" max="9226" width="10.5703125" style="110" bestFit="1" customWidth="1"/>
    <col min="9227" max="9227" width="19.85546875" style="110" bestFit="1" customWidth="1"/>
    <col min="9228" max="9228" width="15.28515625" style="110" bestFit="1" customWidth="1"/>
    <col min="9229" max="9229" width="15.85546875" style="110" bestFit="1" customWidth="1"/>
    <col min="9230" max="9230" width="17.42578125" style="110" bestFit="1" customWidth="1"/>
    <col min="9231" max="9231" width="14" style="110" bestFit="1" customWidth="1"/>
    <col min="9232" max="9238" width="14" style="110" customWidth="1"/>
    <col min="9239" max="9239" width="17.42578125" style="110" bestFit="1" customWidth="1"/>
    <col min="9240" max="9240" width="14" style="110" customWidth="1"/>
    <col min="9241" max="9241" width="9.5703125" style="110" bestFit="1" customWidth="1"/>
    <col min="9242" max="9242" width="15.5703125" style="110" bestFit="1" customWidth="1"/>
    <col min="9243" max="9243" width="16.5703125" style="110" bestFit="1" customWidth="1"/>
    <col min="9244" max="9244" width="14" style="110" customWidth="1"/>
    <col min="9245" max="9245" width="9.5703125" style="110" bestFit="1" customWidth="1"/>
    <col min="9246" max="9246" width="15.5703125" style="110" bestFit="1" customWidth="1"/>
    <col min="9247" max="9247" width="16.5703125" style="110" bestFit="1" customWidth="1"/>
    <col min="9248" max="9248" width="14.140625" style="110" bestFit="1" customWidth="1"/>
    <col min="9249" max="9253" width="14" style="110" customWidth="1"/>
    <col min="9254" max="9369" width="9.140625" style="110"/>
    <col min="9370" max="9370" width="0.140625" style="110" customWidth="1"/>
    <col min="9371" max="9371" width="17.140625" style="110" customWidth="1"/>
    <col min="9372" max="9372" width="8.5703125" style="110" customWidth="1"/>
    <col min="9373" max="9381" width="0" style="110" hidden="1" customWidth="1"/>
    <col min="9382" max="9382" width="5.140625" style="110" customWidth="1"/>
    <col min="9383" max="9383" width="0" style="110" hidden="1" customWidth="1"/>
    <col min="9384" max="9384" width="4.140625" style="110" customWidth="1"/>
    <col min="9385" max="9385" width="1.7109375" style="110" customWidth="1"/>
    <col min="9386" max="9386" width="5.28515625" style="110" customWidth="1"/>
    <col min="9387" max="9387" width="12.85546875" style="110" bestFit="1" customWidth="1"/>
    <col min="9388" max="9388" width="12.85546875" style="110" customWidth="1"/>
    <col min="9389" max="9392" width="9.140625" style="110"/>
    <col min="9393" max="9393" width="27.85546875" style="110" bestFit="1" customWidth="1"/>
    <col min="9394" max="9395" width="12.7109375" style="110" customWidth="1"/>
    <col min="9396" max="9396" width="9.140625" style="110"/>
    <col min="9397" max="9397" width="17" style="110" bestFit="1" customWidth="1"/>
    <col min="9398" max="9399" width="9.140625" style="110"/>
    <col min="9400" max="9400" width="14" style="110" bestFit="1" customWidth="1"/>
    <col min="9401" max="9401" width="12" style="110" bestFit="1" customWidth="1"/>
    <col min="9402" max="9402" width="12.5703125" style="110" bestFit="1" customWidth="1"/>
    <col min="9403" max="9403" width="14" style="110" bestFit="1" customWidth="1"/>
    <col min="9404" max="9404" width="19" style="110" bestFit="1" customWidth="1"/>
    <col min="9405" max="9405" width="15.7109375" style="110" bestFit="1" customWidth="1"/>
    <col min="9406" max="9406" width="22.28515625" style="110" bestFit="1" customWidth="1"/>
    <col min="9407" max="9407" width="10.5703125" style="110" bestFit="1" customWidth="1"/>
    <col min="9408" max="9408" width="14" style="110" bestFit="1" customWidth="1"/>
    <col min="9409" max="9409" width="14.85546875" style="110" bestFit="1" customWidth="1"/>
    <col min="9410" max="9410" width="11.28515625" style="110" bestFit="1" customWidth="1"/>
    <col min="9411" max="9411" width="14.7109375" style="110" bestFit="1" customWidth="1"/>
    <col min="9412" max="9412" width="11.5703125" style="110" bestFit="1" customWidth="1"/>
    <col min="9413" max="9413" width="18" style="110" bestFit="1" customWidth="1"/>
    <col min="9414" max="9414" width="7.42578125" style="110" bestFit="1" customWidth="1"/>
    <col min="9415" max="9415" width="14" style="110" bestFit="1" customWidth="1"/>
    <col min="9416" max="9420" width="14" style="110" customWidth="1"/>
    <col min="9421" max="9421" width="13.7109375" style="110" bestFit="1" customWidth="1"/>
    <col min="9422" max="9422" width="12.140625" style="110" bestFit="1" customWidth="1"/>
    <col min="9423" max="9423" width="10.5703125" style="110" bestFit="1" customWidth="1"/>
    <col min="9424" max="9425" width="18" style="110" bestFit="1" customWidth="1"/>
    <col min="9426" max="9426" width="8.7109375" style="110" bestFit="1" customWidth="1"/>
    <col min="9427" max="9427" width="14.5703125" style="110" bestFit="1" customWidth="1"/>
    <col min="9428" max="9428" width="15.140625" style="110" bestFit="1" customWidth="1"/>
    <col min="9429" max="9429" width="14.42578125" style="110" bestFit="1" customWidth="1"/>
    <col min="9430" max="9430" width="18.140625" style="110" bestFit="1" customWidth="1"/>
    <col min="9431" max="9431" width="11.28515625" style="110" bestFit="1" customWidth="1"/>
    <col min="9432" max="9432" width="18.85546875" style="110" bestFit="1" customWidth="1"/>
    <col min="9433" max="9433" width="15.5703125" style="110" bestFit="1" customWidth="1"/>
    <col min="9434" max="9434" width="20.42578125" style="110" bestFit="1" customWidth="1"/>
    <col min="9435" max="9435" width="11.42578125" style="110" bestFit="1" customWidth="1"/>
    <col min="9436" max="9436" width="19.42578125" style="110" bestFit="1" customWidth="1"/>
    <col min="9437" max="9437" width="16.28515625" style="110" bestFit="1" customWidth="1"/>
    <col min="9438" max="9438" width="11.42578125" style="110" bestFit="1" customWidth="1"/>
    <col min="9439" max="9439" width="7.5703125" style="110" bestFit="1" customWidth="1"/>
    <col min="9440" max="9440" width="18" style="110" bestFit="1" customWidth="1"/>
    <col min="9441" max="9441" width="14.5703125" style="110" bestFit="1" customWidth="1"/>
    <col min="9442" max="9442" width="14.42578125" style="110" bestFit="1" customWidth="1"/>
    <col min="9443" max="9443" width="12.85546875" style="110" bestFit="1" customWidth="1"/>
    <col min="9444" max="9444" width="8.140625" style="110" bestFit="1" customWidth="1"/>
    <col min="9445" max="9445" width="7.7109375" style="110" bestFit="1" customWidth="1"/>
    <col min="9446" max="9446" width="18.85546875" style="110" bestFit="1" customWidth="1"/>
    <col min="9447" max="9447" width="13.7109375" style="110" bestFit="1" customWidth="1"/>
    <col min="9448" max="9448" width="7.5703125" style="110" bestFit="1" customWidth="1"/>
    <col min="9449" max="9449" width="10.85546875" style="110" bestFit="1" customWidth="1"/>
    <col min="9450" max="9450" width="12.85546875" style="110" bestFit="1" customWidth="1"/>
    <col min="9451" max="9455" width="14" style="110" customWidth="1"/>
    <col min="9456" max="9456" width="15.42578125" style="110" bestFit="1" customWidth="1"/>
    <col min="9457" max="9457" width="13.140625" style="110" bestFit="1" customWidth="1"/>
    <col min="9458" max="9458" width="18.140625" style="110" bestFit="1" customWidth="1"/>
    <col min="9459" max="9460" width="15.42578125" style="110" bestFit="1" customWidth="1"/>
    <col min="9461" max="9461" width="9.7109375" style="110" bestFit="1" customWidth="1"/>
    <col min="9462" max="9462" width="15.85546875" style="110" bestFit="1" customWidth="1"/>
    <col min="9463" max="9467" width="14" style="110" customWidth="1"/>
    <col min="9468" max="9468" width="18.42578125" style="110" bestFit="1" customWidth="1"/>
    <col min="9469" max="9469" width="15.140625" style="110" bestFit="1" customWidth="1"/>
    <col min="9470" max="9470" width="15" style="110" bestFit="1" customWidth="1"/>
    <col min="9471" max="9471" width="18.140625" style="110" bestFit="1" customWidth="1"/>
    <col min="9472" max="9472" width="8.7109375" style="110" bestFit="1" customWidth="1"/>
    <col min="9473" max="9473" width="18.42578125" style="110" bestFit="1" customWidth="1"/>
    <col min="9474" max="9474" width="14.85546875" style="110" bestFit="1" customWidth="1"/>
    <col min="9475" max="9475" width="14.140625" style="110" bestFit="1" customWidth="1"/>
    <col min="9476" max="9476" width="13.42578125" style="110" bestFit="1" customWidth="1"/>
    <col min="9477" max="9477" width="8.7109375" style="110" bestFit="1" customWidth="1"/>
    <col min="9478" max="9478" width="15.42578125" style="110" bestFit="1" customWidth="1"/>
    <col min="9479" max="9479" width="12.85546875" style="110" bestFit="1" customWidth="1"/>
    <col min="9480" max="9480" width="15.42578125" style="110" bestFit="1" customWidth="1"/>
    <col min="9481" max="9481" width="19.85546875" style="110" bestFit="1" customWidth="1"/>
    <col min="9482" max="9482" width="10.5703125" style="110" bestFit="1" customWidth="1"/>
    <col min="9483" max="9483" width="19.85546875" style="110" bestFit="1" customWidth="1"/>
    <col min="9484" max="9484" width="15.28515625" style="110" bestFit="1" customWidth="1"/>
    <col min="9485" max="9485" width="15.85546875" style="110" bestFit="1" customWidth="1"/>
    <col min="9486" max="9486" width="17.42578125" style="110" bestFit="1" customWidth="1"/>
    <col min="9487" max="9487" width="14" style="110" bestFit="1" customWidth="1"/>
    <col min="9488" max="9494" width="14" style="110" customWidth="1"/>
    <col min="9495" max="9495" width="17.42578125" style="110" bestFit="1" customWidth="1"/>
    <col min="9496" max="9496" width="14" style="110" customWidth="1"/>
    <col min="9497" max="9497" width="9.5703125" style="110" bestFit="1" customWidth="1"/>
    <col min="9498" max="9498" width="15.5703125" style="110" bestFit="1" customWidth="1"/>
    <col min="9499" max="9499" width="16.5703125" style="110" bestFit="1" customWidth="1"/>
    <col min="9500" max="9500" width="14" style="110" customWidth="1"/>
    <col min="9501" max="9501" width="9.5703125" style="110" bestFit="1" customWidth="1"/>
    <col min="9502" max="9502" width="15.5703125" style="110" bestFit="1" customWidth="1"/>
    <col min="9503" max="9503" width="16.5703125" style="110" bestFit="1" customWidth="1"/>
    <col min="9504" max="9504" width="14.140625" style="110" bestFit="1" customWidth="1"/>
    <col min="9505" max="9509" width="14" style="110" customWidth="1"/>
    <col min="9510" max="9625" width="9.140625" style="110"/>
    <col min="9626" max="9626" width="0.140625" style="110" customWidth="1"/>
    <col min="9627" max="9627" width="17.140625" style="110" customWidth="1"/>
    <col min="9628" max="9628" width="8.5703125" style="110" customWidth="1"/>
    <col min="9629" max="9637" width="0" style="110" hidden="1" customWidth="1"/>
    <col min="9638" max="9638" width="5.140625" style="110" customWidth="1"/>
    <col min="9639" max="9639" width="0" style="110" hidden="1" customWidth="1"/>
    <col min="9640" max="9640" width="4.140625" style="110" customWidth="1"/>
    <col min="9641" max="9641" width="1.7109375" style="110" customWidth="1"/>
    <col min="9642" max="9642" width="5.28515625" style="110" customWidth="1"/>
    <col min="9643" max="9643" width="12.85546875" style="110" bestFit="1" customWidth="1"/>
    <col min="9644" max="9644" width="12.85546875" style="110" customWidth="1"/>
    <col min="9645" max="9648" width="9.140625" style="110"/>
    <col min="9649" max="9649" width="27.85546875" style="110" bestFit="1" customWidth="1"/>
    <col min="9650" max="9651" width="12.7109375" style="110" customWidth="1"/>
    <col min="9652" max="9652" width="9.140625" style="110"/>
    <col min="9653" max="9653" width="17" style="110" bestFit="1" customWidth="1"/>
    <col min="9654" max="9655" width="9.140625" style="110"/>
    <col min="9656" max="9656" width="14" style="110" bestFit="1" customWidth="1"/>
    <col min="9657" max="9657" width="12" style="110" bestFit="1" customWidth="1"/>
    <col min="9658" max="9658" width="12.5703125" style="110" bestFit="1" customWidth="1"/>
    <col min="9659" max="9659" width="14" style="110" bestFit="1" customWidth="1"/>
    <col min="9660" max="9660" width="19" style="110" bestFit="1" customWidth="1"/>
    <col min="9661" max="9661" width="15.7109375" style="110" bestFit="1" customWidth="1"/>
    <col min="9662" max="9662" width="22.28515625" style="110" bestFit="1" customWidth="1"/>
    <col min="9663" max="9663" width="10.5703125" style="110" bestFit="1" customWidth="1"/>
    <col min="9664" max="9664" width="14" style="110" bestFit="1" customWidth="1"/>
    <col min="9665" max="9665" width="14.85546875" style="110" bestFit="1" customWidth="1"/>
    <col min="9666" max="9666" width="11.28515625" style="110" bestFit="1" customWidth="1"/>
    <col min="9667" max="9667" width="14.7109375" style="110" bestFit="1" customWidth="1"/>
    <col min="9668" max="9668" width="11.5703125" style="110" bestFit="1" customWidth="1"/>
    <col min="9669" max="9669" width="18" style="110" bestFit="1" customWidth="1"/>
    <col min="9670" max="9670" width="7.42578125" style="110" bestFit="1" customWidth="1"/>
    <col min="9671" max="9671" width="14" style="110" bestFit="1" customWidth="1"/>
    <col min="9672" max="9676" width="14" style="110" customWidth="1"/>
    <col min="9677" max="9677" width="13.7109375" style="110" bestFit="1" customWidth="1"/>
    <col min="9678" max="9678" width="12.140625" style="110" bestFit="1" customWidth="1"/>
    <col min="9679" max="9679" width="10.5703125" style="110" bestFit="1" customWidth="1"/>
    <col min="9680" max="9681" width="18" style="110" bestFit="1" customWidth="1"/>
    <col min="9682" max="9682" width="8.7109375" style="110" bestFit="1" customWidth="1"/>
    <col min="9683" max="9683" width="14.5703125" style="110" bestFit="1" customWidth="1"/>
    <col min="9684" max="9684" width="15.140625" style="110" bestFit="1" customWidth="1"/>
    <col min="9685" max="9685" width="14.42578125" style="110" bestFit="1" customWidth="1"/>
    <col min="9686" max="9686" width="18.140625" style="110" bestFit="1" customWidth="1"/>
    <col min="9687" max="9687" width="11.28515625" style="110" bestFit="1" customWidth="1"/>
    <col min="9688" max="9688" width="18.85546875" style="110" bestFit="1" customWidth="1"/>
    <col min="9689" max="9689" width="15.5703125" style="110" bestFit="1" customWidth="1"/>
    <col min="9690" max="9690" width="20.42578125" style="110" bestFit="1" customWidth="1"/>
    <col min="9691" max="9691" width="11.42578125" style="110" bestFit="1" customWidth="1"/>
    <col min="9692" max="9692" width="19.42578125" style="110" bestFit="1" customWidth="1"/>
    <col min="9693" max="9693" width="16.28515625" style="110" bestFit="1" customWidth="1"/>
    <col min="9694" max="9694" width="11.42578125" style="110" bestFit="1" customWidth="1"/>
    <col min="9695" max="9695" width="7.5703125" style="110" bestFit="1" customWidth="1"/>
    <col min="9696" max="9696" width="18" style="110" bestFit="1" customWidth="1"/>
    <col min="9697" max="9697" width="14.5703125" style="110" bestFit="1" customWidth="1"/>
    <col min="9698" max="9698" width="14.42578125" style="110" bestFit="1" customWidth="1"/>
    <col min="9699" max="9699" width="12.85546875" style="110" bestFit="1" customWidth="1"/>
    <col min="9700" max="9700" width="8.140625" style="110" bestFit="1" customWidth="1"/>
    <col min="9701" max="9701" width="7.7109375" style="110" bestFit="1" customWidth="1"/>
    <col min="9702" max="9702" width="18.85546875" style="110" bestFit="1" customWidth="1"/>
    <col min="9703" max="9703" width="13.7109375" style="110" bestFit="1" customWidth="1"/>
    <col min="9704" max="9704" width="7.5703125" style="110" bestFit="1" customWidth="1"/>
    <col min="9705" max="9705" width="10.85546875" style="110" bestFit="1" customWidth="1"/>
    <col min="9706" max="9706" width="12.85546875" style="110" bestFit="1" customWidth="1"/>
    <col min="9707" max="9711" width="14" style="110" customWidth="1"/>
    <col min="9712" max="9712" width="15.42578125" style="110" bestFit="1" customWidth="1"/>
    <col min="9713" max="9713" width="13.140625" style="110" bestFit="1" customWidth="1"/>
    <col min="9714" max="9714" width="18.140625" style="110" bestFit="1" customWidth="1"/>
    <col min="9715" max="9716" width="15.42578125" style="110" bestFit="1" customWidth="1"/>
    <col min="9717" max="9717" width="9.7109375" style="110" bestFit="1" customWidth="1"/>
    <col min="9718" max="9718" width="15.85546875" style="110" bestFit="1" customWidth="1"/>
    <col min="9719" max="9723" width="14" style="110" customWidth="1"/>
    <col min="9724" max="9724" width="18.42578125" style="110" bestFit="1" customWidth="1"/>
    <col min="9725" max="9725" width="15.140625" style="110" bestFit="1" customWidth="1"/>
    <col min="9726" max="9726" width="15" style="110" bestFit="1" customWidth="1"/>
    <col min="9727" max="9727" width="18.140625" style="110" bestFit="1" customWidth="1"/>
    <col min="9728" max="9728" width="8.7109375" style="110" bestFit="1" customWidth="1"/>
    <col min="9729" max="9729" width="18.42578125" style="110" bestFit="1" customWidth="1"/>
    <col min="9730" max="9730" width="14.85546875" style="110" bestFit="1" customWidth="1"/>
    <col min="9731" max="9731" width="14.140625" style="110" bestFit="1" customWidth="1"/>
    <col min="9732" max="9732" width="13.42578125" style="110" bestFit="1" customWidth="1"/>
    <col min="9733" max="9733" width="8.7109375" style="110" bestFit="1" customWidth="1"/>
    <col min="9734" max="9734" width="15.42578125" style="110" bestFit="1" customWidth="1"/>
    <col min="9735" max="9735" width="12.85546875" style="110" bestFit="1" customWidth="1"/>
    <col min="9736" max="9736" width="15.42578125" style="110" bestFit="1" customWidth="1"/>
    <col min="9737" max="9737" width="19.85546875" style="110" bestFit="1" customWidth="1"/>
    <col min="9738" max="9738" width="10.5703125" style="110" bestFit="1" customWidth="1"/>
    <col min="9739" max="9739" width="19.85546875" style="110" bestFit="1" customWidth="1"/>
    <col min="9740" max="9740" width="15.28515625" style="110" bestFit="1" customWidth="1"/>
    <col min="9741" max="9741" width="15.85546875" style="110" bestFit="1" customWidth="1"/>
    <col min="9742" max="9742" width="17.42578125" style="110" bestFit="1" customWidth="1"/>
    <col min="9743" max="9743" width="14" style="110" bestFit="1" customWidth="1"/>
    <col min="9744" max="9750" width="14" style="110" customWidth="1"/>
    <col min="9751" max="9751" width="17.42578125" style="110" bestFit="1" customWidth="1"/>
    <col min="9752" max="9752" width="14" style="110" customWidth="1"/>
    <col min="9753" max="9753" width="9.5703125" style="110" bestFit="1" customWidth="1"/>
    <col min="9754" max="9754" width="15.5703125" style="110" bestFit="1" customWidth="1"/>
    <col min="9755" max="9755" width="16.5703125" style="110" bestFit="1" customWidth="1"/>
    <col min="9756" max="9756" width="14" style="110" customWidth="1"/>
    <col min="9757" max="9757" width="9.5703125" style="110" bestFit="1" customWidth="1"/>
    <col min="9758" max="9758" width="15.5703125" style="110" bestFit="1" customWidth="1"/>
    <col min="9759" max="9759" width="16.5703125" style="110" bestFit="1" customWidth="1"/>
    <col min="9760" max="9760" width="14.140625" style="110" bestFit="1" customWidth="1"/>
    <col min="9761" max="9765" width="14" style="110" customWidth="1"/>
    <col min="9766" max="9881" width="9.140625" style="110"/>
    <col min="9882" max="9882" width="0.140625" style="110" customWidth="1"/>
    <col min="9883" max="9883" width="17.140625" style="110" customWidth="1"/>
    <col min="9884" max="9884" width="8.5703125" style="110" customWidth="1"/>
    <col min="9885" max="9893" width="0" style="110" hidden="1" customWidth="1"/>
    <col min="9894" max="9894" width="5.140625" style="110" customWidth="1"/>
    <col min="9895" max="9895" width="0" style="110" hidden="1" customWidth="1"/>
    <col min="9896" max="9896" width="4.140625" style="110" customWidth="1"/>
    <col min="9897" max="9897" width="1.7109375" style="110" customWidth="1"/>
    <col min="9898" max="9898" width="5.28515625" style="110" customWidth="1"/>
    <col min="9899" max="9899" width="12.85546875" style="110" bestFit="1" customWidth="1"/>
    <col min="9900" max="9900" width="12.85546875" style="110" customWidth="1"/>
    <col min="9901" max="9904" width="9.140625" style="110"/>
    <col min="9905" max="9905" width="27.85546875" style="110" bestFit="1" customWidth="1"/>
    <col min="9906" max="9907" width="12.7109375" style="110" customWidth="1"/>
    <col min="9908" max="9908" width="9.140625" style="110"/>
    <col min="9909" max="9909" width="17" style="110" bestFit="1" customWidth="1"/>
    <col min="9910" max="9911" width="9.140625" style="110"/>
    <col min="9912" max="9912" width="14" style="110" bestFit="1" customWidth="1"/>
    <col min="9913" max="9913" width="12" style="110" bestFit="1" customWidth="1"/>
    <col min="9914" max="9914" width="12.5703125" style="110" bestFit="1" customWidth="1"/>
    <col min="9915" max="9915" width="14" style="110" bestFit="1" customWidth="1"/>
    <col min="9916" max="9916" width="19" style="110" bestFit="1" customWidth="1"/>
    <col min="9917" max="9917" width="15.7109375" style="110" bestFit="1" customWidth="1"/>
    <col min="9918" max="9918" width="22.28515625" style="110" bestFit="1" customWidth="1"/>
    <col min="9919" max="9919" width="10.5703125" style="110" bestFit="1" customWidth="1"/>
    <col min="9920" max="9920" width="14" style="110" bestFit="1" customWidth="1"/>
    <col min="9921" max="9921" width="14.85546875" style="110" bestFit="1" customWidth="1"/>
    <col min="9922" max="9922" width="11.28515625" style="110" bestFit="1" customWidth="1"/>
    <col min="9923" max="9923" width="14.7109375" style="110" bestFit="1" customWidth="1"/>
    <col min="9924" max="9924" width="11.5703125" style="110" bestFit="1" customWidth="1"/>
    <col min="9925" max="9925" width="18" style="110" bestFit="1" customWidth="1"/>
    <col min="9926" max="9926" width="7.42578125" style="110" bestFit="1" customWidth="1"/>
    <col min="9927" max="9927" width="14" style="110" bestFit="1" customWidth="1"/>
    <col min="9928" max="9932" width="14" style="110" customWidth="1"/>
    <col min="9933" max="9933" width="13.7109375" style="110" bestFit="1" customWidth="1"/>
    <col min="9934" max="9934" width="12.140625" style="110" bestFit="1" customWidth="1"/>
    <col min="9935" max="9935" width="10.5703125" style="110" bestFit="1" customWidth="1"/>
    <col min="9936" max="9937" width="18" style="110" bestFit="1" customWidth="1"/>
    <col min="9938" max="9938" width="8.7109375" style="110" bestFit="1" customWidth="1"/>
    <col min="9939" max="9939" width="14.5703125" style="110" bestFit="1" customWidth="1"/>
    <col min="9940" max="9940" width="15.140625" style="110" bestFit="1" customWidth="1"/>
    <col min="9941" max="9941" width="14.42578125" style="110" bestFit="1" customWidth="1"/>
    <col min="9942" max="9942" width="18.140625" style="110" bestFit="1" customWidth="1"/>
    <col min="9943" max="9943" width="11.28515625" style="110" bestFit="1" customWidth="1"/>
    <col min="9944" max="9944" width="18.85546875" style="110" bestFit="1" customWidth="1"/>
    <col min="9945" max="9945" width="15.5703125" style="110" bestFit="1" customWidth="1"/>
    <col min="9946" max="9946" width="20.42578125" style="110" bestFit="1" customWidth="1"/>
    <col min="9947" max="9947" width="11.42578125" style="110" bestFit="1" customWidth="1"/>
    <col min="9948" max="9948" width="19.42578125" style="110" bestFit="1" customWidth="1"/>
    <col min="9949" max="9949" width="16.28515625" style="110" bestFit="1" customWidth="1"/>
    <col min="9950" max="9950" width="11.42578125" style="110" bestFit="1" customWidth="1"/>
    <col min="9951" max="9951" width="7.5703125" style="110" bestFit="1" customWidth="1"/>
    <col min="9952" max="9952" width="18" style="110" bestFit="1" customWidth="1"/>
    <col min="9953" max="9953" width="14.5703125" style="110" bestFit="1" customWidth="1"/>
    <col min="9954" max="9954" width="14.42578125" style="110" bestFit="1" customWidth="1"/>
    <col min="9955" max="9955" width="12.85546875" style="110" bestFit="1" customWidth="1"/>
    <col min="9956" max="9956" width="8.140625" style="110" bestFit="1" customWidth="1"/>
    <col min="9957" max="9957" width="7.7109375" style="110" bestFit="1" customWidth="1"/>
    <col min="9958" max="9958" width="18.85546875" style="110" bestFit="1" customWidth="1"/>
    <col min="9959" max="9959" width="13.7109375" style="110" bestFit="1" customWidth="1"/>
    <col min="9960" max="9960" width="7.5703125" style="110" bestFit="1" customWidth="1"/>
    <col min="9961" max="9961" width="10.85546875" style="110" bestFit="1" customWidth="1"/>
    <col min="9962" max="9962" width="12.85546875" style="110" bestFit="1" customWidth="1"/>
    <col min="9963" max="9967" width="14" style="110" customWidth="1"/>
    <col min="9968" max="9968" width="15.42578125" style="110" bestFit="1" customWidth="1"/>
    <col min="9969" max="9969" width="13.140625" style="110" bestFit="1" customWidth="1"/>
    <col min="9970" max="9970" width="18.140625" style="110" bestFit="1" customWidth="1"/>
    <col min="9971" max="9972" width="15.42578125" style="110" bestFit="1" customWidth="1"/>
    <col min="9973" max="9973" width="9.7109375" style="110" bestFit="1" customWidth="1"/>
    <col min="9974" max="9974" width="15.85546875" style="110" bestFit="1" customWidth="1"/>
    <col min="9975" max="9979" width="14" style="110" customWidth="1"/>
    <col min="9980" max="9980" width="18.42578125" style="110" bestFit="1" customWidth="1"/>
    <col min="9981" max="9981" width="15.140625" style="110" bestFit="1" customWidth="1"/>
    <col min="9982" max="9982" width="15" style="110" bestFit="1" customWidth="1"/>
    <col min="9983" max="9983" width="18.140625" style="110" bestFit="1" customWidth="1"/>
    <col min="9984" max="9984" width="8.7109375" style="110" bestFit="1" customWidth="1"/>
    <col min="9985" max="9985" width="18.42578125" style="110" bestFit="1" customWidth="1"/>
    <col min="9986" max="9986" width="14.85546875" style="110" bestFit="1" customWidth="1"/>
    <col min="9987" max="9987" width="14.140625" style="110" bestFit="1" customWidth="1"/>
    <col min="9988" max="9988" width="13.42578125" style="110" bestFit="1" customWidth="1"/>
    <col min="9989" max="9989" width="8.7109375" style="110" bestFit="1" customWidth="1"/>
    <col min="9990" max="9990" width="15.42578125" style="110" bestFit="1" customWidth="1"/>
    <col min="9991" max="9991" width="12.85546875" style="110" bestFit="1" customWidth="1"/>
    <col min="9992" max="9992" width="15.42578125" style="110" bestFit="1" customWidth="1"/>
    <col min="9993" max="9993" width="19.85546875" style="110" bestFit="1" customWidth="1"/>
    <col min="9994" max="9994" width="10.5703125" style="110" bestFit="1" customWidth="1"/>
    <col min="9995" max="9995" width="19.85546875" style="110" bestFit="1" customWidth="1"/>
    <col min="9996" max="9996" width="15.28515625" style="110" bestFit="1" customWidth="1"/>
    <col min="9997" max="9997" width="15.85546875" style="110" bestFit="1" customWidth="1"/>
    <col min="9998" max="9998" width="17.42578125" style="110" bestFit="1" customWidth="1"/>
    <col min="9999" max="9999" width="14" style="110" bestFit="1" customWidth="1"/>
    <col min="10000" max="10006" width="14" style="110" customWidth="1"/>
    <col min="10007" max="10007" width="17.42578125" style="110" bestFit="1" customWidth="1"/>
    <col min="10008" max="10008" width="14" style="110" customWidth="1"/>
    <col min="10009" max="10009" width="9.5703125" style="110" bestFit="1" customWidth="1"/>
    <col min="10010" max="10010" width="15.5703125" style="110" bestFit="1" customWidth="1"/>
    <col min="10011" max="10011" width="16.5703125" style="110" bestFit="1" customWidth="1"/>
    <col min="10012" max="10012" width="14" style="110" customWidth="1"/>
    <col min="10013" max="10013" width="9.5703125" style="110" bestFit="1" customWidth="1"/>
    <col min="10014" max="10014" width="15.5703125" style="110" bestFit="1" customWidth="1"/>
    <col min="10015" max="10015" width="16.5703125" style="110" bestFit="1" customWidth="1"/>
    <col min="10016" max="10016" width="14.140625" style="110" bestFit="1" customWidth="1"/>
    <col min="10017" max="10021" width="14" style="110" customWidth="1"/>
    <col min="10022" max="10137" width="9.140625" style="110"/>
    <col min="10138" max="10138" width="0.140625" style="110" customWidth="1"/>
    <col min="10139" max="10139" width="17.140625" style="110" customWidth="1"/>
    <col min="10140" max="10140" width="8.5703125" style="110" customWidth="1"/>
    <col min="10141" max="10149" width="0" style="110" hidden="1" customWidth="1"/>
    <col min="10150" max="10150" width="5.140625" style="110" customWidth="1"/>
    <col min="10151" max="10151" width="0" style="110" hidden="1" customWidth="1"/>
    <col min="10152" max="10152" width="4.140625" style="110" customWidth="1"/>
    <col min="10153" max="10153" width="1.7109375" style="110" customWidth="1"/>
    <col min="10154" max="10154" width="5.28515625" style="110" customWidth="1"/>
    <col min="10155" max="10155" width="12.85546875" style="110" bestFit="1" customWidth="1"/>
    <col min="10156" max="10156" width="12.85546875" style="110" customWidth="1"/>
    <col min="10157" max="10160" width="9.140625" style="110"/>
    <col min="10161" max="10161" width="27.85546875" style="110" bestFit="1" customWidth="1"/>
    <col min="10162" max="10163" width="12.7109375" style="110" customWidth="1"/>
    <col min="10164" max="10164" width="9.140625" style="110"/>
    <col min="10165" max="10165" width="17" style="110" bestFit="1" customWidth="1"/>
    <col min="10166" max="10167" width="9.140625" style="110"/>
    <col min="10168" max="10168" width="14" style="110" bestFit="1" customWidth="1"/>
    <col min="10169" max="10169" width="12" style="110" bestFit="1" customWidth="1"/>
    <col min="10170" max="10170" width="12.5703125" style="110" bestFit="1" customWidth="1"/>
    <col min="10171" max="10171" width="14" style="110" bestFit="1" customWidth="1"/>
    <col min="10172" max="10172" width="19" style="110" bestFit="1" customWidth="1"/>
    <col min="10173" max="10173" width="15.7109375" style="110" bestFit="1" customWidth="1"/>
    <col min="10174" max="10174" width="22.28515625" style="110" bestFit="1" customWidth="1"/>
    <col min="10175" max="10175" width="10.5703125" style="110" bestFit="1" customWidth="1"/>
    <col min="10176" max="10176" width="14" style="110" bestFit="1" customWidth="1"/>
    <col min="10177" max="10177" width="14.85546875" style="110" bestFit="1" customWidth="1"/>
    <col min="10178" max="10178" width="11.28515625" style="110" bestFit="1" customWidth="1"/>
    <col min="10179" max="10179" width="14.7109375" style="110" bestFit="1" customWidth="1"/>
    <col min="10180" max="10180" width="11.5703125" style="110" bestFit="1" customWidth="1"/>
    <col min="10181" max="10181" width="18" style="110" bestFit="1" customWidth="1"/>
    <col min="10182" max="10182" width="7.42578125" style="110" bestFit="1" customWidth="1"/>
    <col min="10183" max="10183" width="14" style="110" bestFit="1" customWidth="1"/>
    <col min="10184" max="10188" width="14" style="110" customWidth="1"/>
    <col min="10189" max="10189" width="13.7109375" style="110" bestFit="1" customWidth="1"/>
    <col min="10190" max="10190" width="12.140625" style="110" bestFit="1" customWidth="1"/>
    <col min="10191" max="10191" width="10.5703125" style="110" bestFit="1" customWidth="1"/>
    <col min="10192" max="10193" width="18" style="110" bestFit="1" customWidth="1"/>
    <col min="10194" max="10194" width="8.7109375" style="110" bestFit="1" customWidth="1"/>
    <col min="10195" max="10195" width="14.5703125" style="110" bestFit="1" customWidth="1"/>
    <col min="10196" max="10196" width="15.140625" style="110" bestFit="1" customWidth="1"/>
    <col min="10197" max="10197" width="14.42578125" style="110" bestFit="1" customWidth="1"/>
    <col min="10198" max="10198" width="18.140625" style="110" bestFit="1" customWidth="1"/>
    <col min="10199" max="10199" width="11.28515625" style="110" bestFit="1" customWidth="1"/>
    <col min="10200" max="10200" width="18.85546875" style="110" bestFit="1" customWidth="1"/>
    <col min="10201" max="10201" width="15.5703125" style="110" bestFit="1" customWidth="1"/>
    <col min="10202" max="10202" width="20.42578125" style="110" bestFit="1" customWidth="1"/>
    <col min="10203" max="10203" width="11.42578125" style="110" bestFit="1" customWidth="1"/>
    <col min="10204" max="10204" width="19.42578125" style="110" bestFit="1" customWidth="1"/>
    <col min="10205" max="10205" width="16.28515625" style="110" bestFit="1" customWidth="1"/>
    <col min="10206" max="10206" width="11.42578125" style="110" bestFit="1" customWidth="1"/>
    <col min="10207" max="10207" width="7.5703125" style="110" bestFit="1" customWidth="1"/>
    <col min="10208" max="10208" width="18" style="110" bestFit="1" customWidth="1"/>
    <col min="10209" max="10209" width="14.5703125" style="110" bestFit="1" customWidth="1"/>
    <col min="10210" max="10210" width="14.42578125" style="110" bestFit="1" customWidth="1"/>
    <col min="10211" max="10211" width="12.85546875" style="110" bestFit="1" customWidth="1"/>
    <col min="10212" max="10212" width="8.140625" style="110" bestFit="1" customWidth="1"/>
    <col min="10213" max="10213" width="7.7109375" style="110" bestFit="1" customWidth="1"/>
    <col min="10214" max="10214" width="18.85546875" style="110" bestFit="1" customWidth="1"/>
    <col min="10215" max="10215" width="13.7109375" style="110" bestFit="1" customWidth="1"/>
    <col min="10216" max="10216" width="7.5703125" style="110" bestFit="1" customWidth="1"/>
    <col min="10217" max="10217" width="10.85546875" style="110" bestFit="1" customWidth="1"/>
    <col min="10218" max="10218" width="12.85546875" style="110" bestFit="1" customWidth="1"/>
    <col min="10219" max="10223" width="14" style="110" customWidth="1"/>
    <col min="10224" max="10224" width="15.42578125" style="110" bestFit="1" customWidth="1"/>
    <col min="10225" max="10225" width="13.140625" style="110" bestFit="1" customWidth="1"/>
    <col min="10226" max="10226" width="18.140625" style="110" bestFit="1" customWidth="1"/>
    <col min="10227" max="10228" width="15.42578125" style="110" bestFit="1" customWidth="1"/>
    <col min="10229" max="10229" width="9.7109375" style="110" bestFit="1" customWidth="1"/>
    <col min="10230" max="10230" width="15.85546875" style="110" bestFit="1" customWidth="1"/>
    <col min="10231" max="10235" width="14" style="110" customWidth="1"/>
    <col min="10236" max="10236" width="18.42578125" style="110" bestFit="1" customWidth="1"/>
    <col min="10237" max="10237" width="15.140625" style="110" bestFit="1" customWidth="1"/>
    <col min="10238" max="10238" width="15" style="110" bestFit="1" customWidth="1"/>
    <col min="10239" max="10239" width="18.140625" style="110" bestFit="1" customWidth="1"/>
    <col min="10240" max="10240" width="8.7109375" style="110" bestFit="1" customWidth="1"/>
    <col min="10241" max="10241" width="18.42578125" style="110" bestFit="1" customWidth="1"/>
    <col min="10242" max="10242" width="14.85546875" style="110" bestFit="1" customWidth="1"/>
    <col min="10243" max="10243" width="14.140625" style="110" bestFit="1" customWidth="1"/>
    <col min="10244" max="10244" width="13.42578125" style="110" bestFit="1" customWidth="1"/>
    <col min="10245" max="10245" width="8.7109375" style="110" bestFit="1" customWidth="1"/>
    <col min="10246" max="10246" width="15.42578125" style="110" bestFit="1" customWidth="1"/>
    <col min="10247" max="10247" width="12.85546875" style="110" bestFit="1" customWidth="1"/>
    <col min="10248" max="10248" width="15.42578125" style="110" bestFit="1" customWidth="1"/>
    <col min="10249" max="10249" width="19.85546875" style="110" bestFit="1" customWidth="1"/>
    <col min="10250" max="10250" width="10.5703125" style="110" bestFit="1" customWidth="1"/>
    <col min="10251" max="10251" width="19.85546875" style="110" bestFit="1" customWidth="1"/>
    <col min="10252" max="10252" width="15.28515625" style="110" bestFit="1" customWidth="1"/>
    <col min="10253" max="10253" width="15.85546875" style="110" bestFit="1" customWidth="1"/>
    <col min="10254" max="10254" width="17.42578125" style="110" bestFit="1" customWidth="1"/>
    <col min="10255" max="10255" width="14" style="110" bestFit="1" customWidth="1"/>
    <col min="10256" max="10262" width="14" style="110" customWidth="1"/>
    <col min="10263" max="10263" width="17.42578125" style="110" bestFit="1" customWidth="1"/>
    <col min="10264" max="10264" width="14" style="110" customWidth="1"/>
    <col min="10265" max="10265" width="9.5703125" style="110" bestFit="1" customWidth="1"/>
    <col min="10266" max="10266" width="15.5703125" style="110" bestFit="1" customWidth="1"/>
    <col min="10267" max="10267" width="16.5703125" style="110" bestFit="1" customWidth="1"/>
    <col min="10268" max="10268" width="14" style="110" customWidth="1"/>
    <col min="10269" max="10269" width="9.5703125" style="110" bestFit="1" customWidth="1"/>
    <col min="10270" max="10270" width="15.5703125" style="110" bestFit="1" customWidth="1"/>
    <col min="10271" max="10271" width="16.5703125" style="110" bestFit="1" customWidth="1"/>
    <col min="10272" max="10272" width="14.140625" style="110" bestFit="1" customWidth="1"/>
    <col min="10273" max="10277" width="14" style="110" customWidth="1"/>
    <col min="10278" max="10393" width="9.140625" style="110"/>
    <col min="10394" max="10394" width="0.140625" style="110" customWidth="1"/>
    <col min="10395" max="10395" width="17.140625" style="110" customWidth="1"/>
    <col min="10396" max="10396" width="8.5703125" style="110" customWidth="1"/>
    <col min="10397" max="10405" width="0" style="110" hidden="1" customWidth="1"/>
    <col min="10406" max="10406" width="5.140625" style="110" customWidth="1"/>
    <col min="10407" max="10407" width="0" style="110" hidden="1" customWidth="1"/>
    <col min="10408" max="10408" width="4.140625" style="110" customWidth="1"/>
    <col min="10409" max="10409" width="1.7109375" style="110" customWidth="1"/>
    <col min="10410" max="10410" width="5.28515625" style="110" customWidth="1"/>
    <col min="10411" max="10411" width="12.85546875" style="110" bestFit="1" customWidth="1"/>
    <col min="10412" max="10412" width="12.85546875" style="110" customWidth="1"/>
    <col min="10413" max="10416" width="9.140625" style="110"/>
    <col min="10417" max="10417" width="27.85546875" style="110" bestFit="1" customWidth="1"/>
    <col min="10418" max="10419" width="12.7109375" style="110" customWidth="1"/>
    <col min="10420" max="10420" width="9.140625" style="110"/>
    <col min="10421" max="10421" width="17" style="110" bestFit="1" customWidth="1"/>
    <col min="10422" max="10423" width="9.140625" style="110"/>
    <col min="10424" max="10424" width="14" style="110" bestFit="1" customWidth="1"/>
    <col min="10425" max="10425" width="12" style="110" bestFit="1" customWidth="1"/>
    <col min="10426" max="10426" width="12.5703125" style="110" bestFit="1" customWidth="1"/>
    <col min="10427" max="10427" width="14" style="110" bestFit="1" customWidth="1"/>
    <col min="10428" max="10428" width="19" style="110" bestFit="1" customWidth="1"/>
    <col min="10429" max="10429" width="15.7109375" style="110" bestFit="1" customWidth="1"/>
    <col min="10430" max="10430" width="22.28515625" style="110" bestFit="1" customWidth="1"/>
    <col min="10431" max="10431" width="10.5703125" style="110" bestFit="1" customWidth="1"/>
    <col min="10432" max="10432" width="14" style="110" bestFit="1" customWidth="1"/>
    <col min="10433" max="10433" width="14.85546875" style="110" bestFit="1" customWidth="1"/>
    <col min="10434" max="10434" width="11.28515625" style="110" bestFit="1" customWidth="1"/>
    <col min="10435" max="10435" width="14.7109375" style="110" bestFit="1" customWidth="1"/>
    <col min="10436" max="10436" width="11.5703125" style="110" bestFit="1" customWidth="1"/>
    <col min="10437" max="10437" width="18" style="110" bestFit="1" customWidth="1"/>
    <col min="10438" max="10438" width="7.42578125" style="110" bestFit="1" customWidth="1"/>
    <col min="10439" max="10439" width="14" style="110" bestFit="1" customWidth="1"/>
    <col min="10440" max="10444" width="14" style="110" customWidth="1"/>
    <col min="10445" max="10445" width="13.7109375" style="110" bestFit="1" customWidth="1"/>
    <col min="10446" max="10446" width="12.140625" style="110" bestFit="1" customWidth="1"/>
    <col min="10447" max="10447" width="10.5703125" style="110" bestFit="1" customWidth="1"/>
    <col min="10448" max="10449" width="18" style="110" bestFit="1" customWidth="1"/>
    <col min="10450" max="10450" width="8.7109375" style="110" bestFit="1" customWidth="1"/>
    <col min="10451" max="10451" width="14.5703125" style="110" bestFit="1" customWidth="1"/>
    <col min="10452" max="10452" width="15.140625" style="110" bestFit="1" customWidth="1"/>
    <col min="10453" max="10453" width="14.42578125" style="110" bestFit="1" customWidth="1"/>
    <col min="10454" max="10454" width="18.140625" style="110" bestFit="1" customWidth="1"/>
    <col min="10455" max="10455" width="11.28515625" style="110" bestFit="1" customWidth="1"/>
    <col min="10456" max="10456" width="18.85546875" style="110" bestFit="1" customWidth="1"/>
    <col min="10457" max="10457" width="15.5703125" style="110" bestFit="1" customWidth="1"/>
    <col min="10458" max="10458" width="20.42578125" style="110" bestFit="1" customWidth="1"/>
    <col min="10459" max="10459" width="11.42578125" style="110" bestFit="1" customWidth="1"/>
    <col min="10460" max="10460" width="19.42578125" style="110" bestFit="1" customWidth="1"/>
    <col min="10461" max="10461" width="16.28515625" style="110" bestFit="1" customWidth="1"/>
    <col min="10462" max="10462" width="11.42578125" style="110" bestFit="1" customWidth="1"/>
    <col min="10463" max="10463" width="7.5703125" style="110" bestFit="1" customWidth="1"/>
    <col min="10464" max="10464" width="18" style="110" bestFit="1" customWidth="1"/>
    <col min="10465" max="10465" width="14.5703125" style="110" bestFit="1" customWidth="1"/>
    <col min="10466" max="10466" width="14.42578125" style="110" bestFit="1" customWidth="1"/>
    <col min="10467" max="10467" width="12.85546875" style="110" bestFit="1" customWidth="1"/>
    <col min="10468" max="10468" width="8.140625" style="110" bestFit="1" customWidth="1"/>
    <col min="10469" max="10469" width="7.7109375" style="110" bestFit="1" customWidth="1"/>
    <col min="10470" max="10470" width="18.85546875" style="110" bestFit="1" customWidth="1"/>
    <col min="10471" max="10471" width="13.7109375" style="110" bestFit="1" customWidth="1"/>
    <col min="10472" max="10472" width="7.5703125" style="110" bestFit="1" customWidth="1"/>
    <col min="10473" max="10473" width="10.85546875" style="110" bestFit="1" customWidth="1"/>
    <col min="10474" max="10474" width="12.85546875" style="110" bestFit="1" customWidth="1"/>
    <col min="10475" max="10479" width="14" style="110" customWidth="1"/>
    <col min="10480" max="10480" width="15.42578125" style="110" bestFit="1" customWidth="1"/>
    <col min="10481" max="10481" width="13.140625" style="110" bestFit="1" customWidth="1"/>
    <col min="10482" max="10482" width="18.140625" style="110" bestFit="1" customWidth="1"/>
    <col min="10483" max="10484" width="15.42578125" style="110" bestFit="1" customWidth="1"/>
    <col min="10485" max="10485" width="9.7109375" style="110" bestFit="1" customWidth="1"/>
    <col min="10486" max="10486" width="15.85546875" style="110" bestFit="1" customWidth="1"/>
    <col min="10487" max="10491" width="14" style="110" customWidth="1"/>
    <col min="10492" max="10492" width="18.42578125" style="110" bestFit="1" customWidth="1"/>
    <col min="10493" max="10493" width="15.140625" style="110" bestFit="1" customWidth="1"/>
    <col min="10494" max="10494" width="15" style="110" bestFit="1" customWidth="1"/>
    <col min="10495" max="10495" width="18.140625" style="110" bestFit="1" customWidth="1"/>
    <col min="10496" max="10496" width="8.7109375" style="110" bestFit="1" customWidth="1"/>
    <col min="10497" max="10497" width="18.42578125" style="110" bestFit="1" customWidth="1"/>
    <col min="10498" max="10498" width="14.85546875" style="110" bestFit="1" customWidth="1"/>
    <col min="10499" max="10499" width="14.140625" style="110" bestFit="1" customWidth="1"/>
    <col min="10500" max="10500" width="13.42578125" style="110" bestFit="1" customWidth="1"/>
    <col min="10501" max="10501" width="8.7109375" style="110" bestFit="1" customWidth="1"/>
    <col min="10502" max="10502" width="15.42578125" style="110" bestFit="1" customWidth="1"/>
    <col min="10503" max="10503" width="12.85546875" style="110" bestFit="1" customWidth="1"/>
    <col min="10504" max="10504" width="15.42578125" style="110" bestFit="1" customWidth="1"/>
    <col min="10505" max="10505" width="19.85546875" style="110" bestFit="1" customWidth="1"/>
    <col min="10506" max="10506" width="10.5703125" style="110" bestFit="1" customWidth="1"/>
    <col min="10507" max="10507" width="19.85546875" style="110" bestFit="1" customWidth="1"/>
    <col min="10508" max="10508" width="15.28515625" style="110" bestFit="1" customWidth="1"/>
    <col min="10509" max="10509" width="15.85546875" style="110" bestFit="1" customWidth="1"/>
    <col min="10510" max="10510" width="17.42578125" style="110" bestFit="1" customWidth="1"/>
    <col min="10511" max="10511" width="14" style="110" bestFit="1" customWidth="1"/>
    <col min="10512" max="10518" width="14" style="110" customWidth="1"/>
    <col min="10519" max="10519" width="17.42578125" style="110" bestFit="1" customWidth="1"/>
    <col min="10520" max="10520" width="14" style="110" customWidth="1"/>
    <col min="10521" max="10521" width="9.5703125" style="110" bestFit="1" customWidth="1"/>
    <col min="10522" max="10522" width="15.5703125" style="110" bestFit="1" customWidth="1"/>
    <col min="10523" max="10523" width="16.5703125" style="110" bestFit="1" customWidth="1"/>
    <col min="10524" max="10524" width="14" style="110" customWidth="1"/>
    <col min="10525" max="10525" width="9.5703125" style="110" bestFit="1" customWidth="1"/>
    <col min="10526" max="10526" width="15.5703125" style="110" bestFit="1" customWidth="1"/>
    <col min="10527" max="10527" width="16.5703125" style="110" bestFit="1" customWidth="1"/>
    <col min="10528" max="10528" width="14.140625" style="110" bestFit="1" customWidth="1"/>
    <col min="10529" max="10533" width="14" style="110" customWidth="1"/>
    <col min="10534" max="10649" width="9.140625" style="110"/>
    <col min="10650" max="10650" width="0.140625" style="110" customWidth="1"/>
    <col min="10651" max="10651" width="17.140625" style="110" customWidth="1"/>
    <col min="10652" max="10652" width="8.5703125" style="110" customWidth="1"/>
    <col min="10653" max="10661" width="0" style="110" hidden="1" customWidth="1"/>
    <col min="10662" max="10662" width="5.140625" style="110" customWidth="1"/>
    <col min="10663" max="10663" width="0" style="110" hidden="1" customWidth="1"/>
    <col min="10664" max="10664" width="4.140625" style="110" customWidth="1"/>
    <col min="10665" max="10665" width="1.7109375" style="110" customWidth="1"/>
    <col min="10666" max="10666" width="5.28515625" style="110" customWidth="1"/>
    <col min="10667" max="10667" width="12.85546875" style="110" bestFit="1" customWidth="1"/>
    <col min="10668" max="10668" width="12.85546875" style="110" customWidth="1"/>
    <col min="10669" max="10672" width="9.140625" style="110"/>
    <col min="10673" max="10673" width="27.85546875" style="110" bestFit="1" customWidth="1"/>
    <col min="10674" max="10675" width="12.7109375" style="110" customWidth="1"/>
    <col min="10676" max="10676" width="9.140625" style="110"/>
    <col min="10677" max="10677" width="17" style="110" bestFit="1" customWidth="1"/>
    <col min="10678" max="10679" width="9.140625" style="110"/>
    <col min="10680" max="10680" width="14" style="110" bestFit="1" customWidth="1"/>
    <col min="10681" max="10681" width="12" style="110" bestFit="1" customWidth="1"/>
    <col min="10682" max="10682" width="12.5703125" style="110" bestFit="1" customWidth="1"/>
    <col min="10683" max="10683" width="14" style="110" bestFit="1" customWidth="1"/>
    <col min="10684" max="10684" width="19" style="110" bestFit="1" customWidth="1"/>
    <col min="10685" max="10685" width="15.7109375" style="110" bestFit="1" customWidth="1"/>
    <col min="10686" max="10686" width="22.28515625" style="110" bestFit="1" customWidth="1"/>
    <col min="10687" max="10687" width="10.5703125" style="110" bestFit="1" customWidth="1"/>
    <col min="10688" max="10688" width="14" style="110" bestFit="1" customWidth="1"/>
    <col min="10689" max="10689" width="14.85546875" style="110" bestFit="1" customWidth="1"/>
    <col min="10690" max="10690" width="11.28515625" style="110" bestFit="1" customWidth="1"/>
    <col min="10691" max="10691" width="14.7109375" style="110" bestFit="1" customWidth="1"/>
    <col min="10692" max="10692" width="11.5703125" style="110" bestFit="1" customWidth="1"/>
    <col min="10693" max="10693" width="18" style="110" bestFit="1" customWidth="1"/>
    <col min="10694" max="10694" width="7.42578125" style="110" bestFit="1" customWidth="1"/>
    <col min="10695" max="10695" width="14" style="110" bestFit="1" customWidth="1"/>
    <col min="10696" max="10700" width="14" style="110" customWidth="1"/>
    <col min="10701" max="10701" width="13.7109375" style="110" bestFit="1" customWidth="1"/>
    <col min="10702" max="10702" width="12.140625" style="110" bestFit="1" customWidth="1"/>
    <col min="10703" max="10703" width="10.5703125" style="110" bestFit="1" customWidth="1"/>
    <col min="10704" max="10705" width="18" style="110" bestFit="1" customWidth="1"/>
    <col min="10706" max="10706" width="8.7109375" style="110" bestFit="1" customWidth="1"/>
    <col min="10707" max="10707" width="14.5703125" style="110" bestFit="1" customWidth="1"/>
    <col min="10708" max="10708" width="15.140625" style="110" bestFit="1" customWidth="1"/>
    <col min="10709" max="10709" width="14.42578125" style="110" bestFit="1" customWidth="1"/>
    <col min="10710" max="10710" width="18.140625" style="110" bestFit="1" customWidth="1"/>
    <col min="10711" max="10711" width="11.28515625" style="110" bestFit="1" customWidth="1"/>
    <col min="10712" max="10712" width="18.85546875" style="110" bestFit="1" customWidth="1"/>
    <col min="10713" max="10713" width="15.5703125" style="110" bestFit="1" customWidth="1"/>
    <col min="10714" max="10714" width="20.42578125" style="110" bestFit="1" customWidth="1"/>
    <col min="10715" max="10715" width="11.42578125" style="110" bestFit="1" customWidth="1"/>
    <col min="10716" max="10716" width="19.42578125" style="110" bestFit="1" customWidth="1"/>
    <col min="10717" max="10717" width="16.28515625" style="110" bestFit="1" customWidth="1"/>
    <col min="10718" max="10718" width="11.42578125" style="110" bestFit="1" customWidth="1"/>
    <col min="10719" max="10719" width="7.5703125" style="110" bestFit="1" customWidth="1"/>
    <col min="10720" max="10720" width="18" style="110" bestFit="1" customWidth="1"/>
    <col min="10721" max="10721" width="14.5703125" style="110" bestFit="1" customWidth="1"/>
    <col min="10722" max="10722" width="14.42578125" style="110" bestFit="1" customWidth="1"/>
    <col min="10723" max="10723" width="12.85546875" style="110" bestFit="1" customWidth="1"/>
    <col min="10724" max="10724" width="8.140625" style="110" bestFit="1" customWidth="1"/>
    <col min="10725" max="10725" width="7.7109375" style="110" bestFit="1" customWidth="1"/>
    <col min="10726" max="10726" width="18.85546875" style="110" bestFit="1" customWidth="1"/>
    <col min="10727" max="10727" width="13.7109375" style="110" bestFit="1" customWidth="1"/>
    <col min="10728" max="10728" width="7.5703125" style="110" bestFit="1" customWidth="1"/>
    <col min="10729" max="10729" width="10.85546875" style="110" bestFit="1" customWidth="1"/>
    <col min="10730" max="10730" width="12.85546875" style="110" bestFit="1" customWidth="1"/>
    <col min="10731" max="10735" width="14" style="110" customWidth="1"/>
    <col min="10736" max="10736" width="15.42578125" style="110" bestFit="1" customWidth="1"/>
    <col min="10737" max="10737" width="13.140625" style="110" bestFit="1" customWidth="1"/>
    <col min="10738" max="10738" width="18.140625" style="110" bestFit="1" customWidth="1"/>
    <col min="10739" max="10740" width="15.42578125" style="110" bestFit="1" customWidth="1"/>
    <col min="10741" max="10741" width="9.7109375" style="110" bestFit="1" customWidth="1"/>
    <col min="10742" max="10742" width="15.85546875" style="110" bestFit="1" customWidth="1"/>
    <col min="10743" max="10747" width="14" style="110" customWidth="1"/>
    <col min="10748" max="10748" width="18.42578125" style="110" bestFit="1" customWidth="1"/>
    <col min="10749" max="10749" width="15.140625" style="110" bestFit="1" customWidth="1"/>
    <col min="10750" max="10750" width="15" style="110" bestFit="1" customWidth="1"/>
    <col min="10751" max="10751" width="18.140625" style="110" bestFit="1" customWidth="1"/>
    <col min="10752" max="10752" width="8.7109375" style="110" bestFit="1" customWidth="1"/>
    <col min="10753" max="10753" width="18.42578125" style="110" bestFit="1" customWidth="1"/>
    <col min="10754" max="10754" width="14.85546875" style="110" bestFit="1" customWidth="1"/>
    <col min="10755" max="10755" width="14.140625" style="110" bestFit="1" customWidth="1"/>
    <col min="10756" max="10756" width="13.42578125" style="110" bestFit="1" customWidth="1"/>
    <col min="10757" max="10757" width="8.7109375" style="110" bestFit="1" customWidth="1"/>
    <col min="10758" max="10758" width="15.42578125" style="110" bestFit="1" customWidth="1"/>
    <col min="10759" max="10759" width="12.85546875" style="110" bestFit="1" customWidth="1"/>
    <col min="10760" max="10760" width="15.42578125" style="110" bestFit="1" customWidth="1"/>
    <col min="10761" max="10761" width="19.85546875" style="110" bestFit="1" customWidth="1"/>
    <col min="10762" max="10762" width="10.5703125" style="110" bestFit="1" customWidth="1"/>
    <col min="10763" max="10763" width="19.85546875" style="110" bestFit="1" customWidth="1"/>
    <col min="10764" max="10764" width="15.28515625" style="110" bestFit="1" customWidth="1"/>
    <col min="10765" max="10765" width="15.85546875" style="110" bestFit="1" customWidth="1"/>
    <col min="10766" max="10766" width="17.42578125" style="110" bestFit="1" customWidth="1"/>
    <col min="10767" max="10767" width="14" style="110" bestFit="1" customWidth="1"/>
    <col min="10768" max="10774" width="14" style="110" customWidth="1"/>
    <col min="10775" max="10775" width="17.42578125" style="110" bestFit="1" customWidth="1"/>
    <col min="10776" max="10776" width="14" style="110" customWidth="1"/>
    <col min="10777" max="10777" width="9.5703125" style="110" bestFit="1" customWidth="1"/>
    <col min="10778" max="10778" width="15.5703125" style="110" bestFit="1" customWidth="1"/>
    <col min="10779" max="10779" width="16.5703125" style="110" bestFit="1" customWidth="1"/>
    <col min="10780" max="10780" width="14" style="110" customWidth="1"/>
    <col min="10781" max="10781" width="9.5703125" style="110" bestFit="1" customWidth="1"/>
    <col min="10782" max="10782" width="15.5703125" style="110" bestFit="1" customWidth="1"/>
    <col min="10783" max="10783" width="16.5703125" style="110" bestFit="1" customWidth="1"/>
    <col min="10784" max="10784" width="14.140625" style="110" bestFit="1" customWidth="1"/>
    <col min="10785" max="10789" width="14" style="110" customWidth="1"/>
    <col min="10790" max="10905" width="9.140625" style="110"/>
    <col min="10906" max="10906" width="0.140625" style="110" customWidth="1"/>
    <col min="10907" max="10907" width="17.140625" style="110" customWidth="1"/>
    <col min="10908" max="10908" width="8.5703125" style="110" customWidth="1"/>
    <col min="10909" max="10917" width="0" style="110" hidden="1" customWidth="1"/>
    <col min="10918" max="10918" width="5.140625" style="110" customWidth="1"/>
    <col min="10919" max="10919" width="0" style="110" hidden="1" customWidth="1"/>
    <col min="10920" max="10920" width="4.140625" style="110" customWidth="1"/>
    <col min="10921" max="10921" width="1.7109375" style="110" customWidth="1"/>
    <col min="10922" max="10922" width="5.28515625" style="110" customWidth="1"/>
    <col min="10923" max="10923" width="12.85546875" style="110" bestFit="1" customWidth="1"/>
    <col min="10924" max="10924" width="12.85546875" style="110" customWidth="1"/>
    <col min="10925" max="10928" width="9.140625" style="110"/>
    <col min="10929" max="10929" width="27.85546875" style="110" bestFit="1" customWidth="1"/>
    <col min="10930" max="10931" width="12.7109375" style="110" customWidth="1"/>
    <col min="10932" max="10932" width="9.140625" style="110"/>
    <col min="10933" max="10933" width="17" style="110" bestFit="1" customWidth="1"/>
    <col min="10934" max="10935" width="9.140625" style="110"/>
    <col min="10936" max="10936" width="14" style="110" bestFit="1" customWidth="1"/>
    <col min="10937" max="10937" width="12" style="110" bestFit="1" customWidth="1"/>
    <col min="10938" max="10938" width="12.5703125" style="110" bestFit="1" customWidth="1"/>
    <col min="10939" max="10939" width="14" style="110" bestFit="1" customWidth="1"/>
    <col min="10940" max="10940" width="19" style="110" bestFit="1" customWidth="1"/>
    <col min="10941" max="10941" width="15.7109375" style="110" bestFit="1" customWidth="1"/>
    <col min="10942" max="10942" width="22.28515625" style="110" bestFit="1" customWidth="1"/>
    <col min="10943" max="10943" width="10.5703125" style="110" bestFit="1" customWidth="1"/>
    <col min="10944" max="10944" width="14" style="110" bestFit="1" customWidth="1"/>
    <col min="10945" max="10945" width="14.85546875" style="110" bestFit="1" customWidth="1"/>
    <col min="10946" max="10946" width="11.28515625" style="110" bestFit="1" customWidth="1"/>
    <col min="10947" max="10947" width="14.7109375" style="110" bestFit="1" customWidth="1"/>
    <col min="10948" max="10948" width="11.5703125" style="110" bestFit="1" customWidth="1"/>
    <col min="10949" max="10949" width="18" style="110" bestFit="1" customWidth="1"/>
    <col min="10950" max="10950" width="7.42578125" style="110" bestFit="1" customWidth="1"/>
    <col min="10951" max="10951" width="14" style="110" bestFit="1" customWidth="1"/>
    <col min="10952" max="10956" width="14" style="110" customWidth="1"/>
    <col min="10957" max="10957" width="13.7109375" style="110" bestFit="1" customWidth="1"/>
    <col min="10958" max="10958" width="12.140625" style="110" bestFit="1" customWidth="1"/>
    <col min="10959" max="10959" width="10.5703125" style="110" bestFit="1" customWidth="1"/>
    <col min="10960" max="10961" width="18" style="110" bestFit="1" customWidth="1"/>
    <col min="10962" max="10962" width="8.7109375" style="110" bestFit="1" customWidth="1"/>
    <col min="10963" max="10963" width="14.5703125" style="110" bestFit="1" customWidth="1"/>
    <col min="10964" max="10964" width="15.140625" style="110" bestFit="1" customWidth="1"/>
    <col min="10965" max="10965" width="14.42578125" style="110" bestFit="1" customWidth="1"/>
    <col min="10966" max="10966" width="18.140625" style="110" bestFit="1" customWidth="1"/>
    <col min="10967" max="10967" width="11.28515625" style="110" bestFit="1" customWidth="1"/>
    <col min="10968" max="10968" width="18.85546875" style="110" bestFit="1" customWidth="1"/>
    <col min="10969" max="10969" width="15.5703125" style="110" bestFit="1" customWidth="1"/>
    <col min="10970" max="10970" width="20.42578125" style="110" bestFit="1" customWidth="1"/>
    <col min="10971" max="10971" width="11.42578125" style="110" bestFit="1" customWidth="1"/>
    <col min="10972" max="10972" width="19.42578125" style="110" bestFit="1" customWidth="1"/>
    <col min="10973" max="10973" width="16.28515625" style="110" bestFit="1" customWidth="1"/>
    <col min="10974" max="10974" width="11.42578125" style="110" bestFit="1" customWidth="1"/>
    <col min="10975" max="10975" width="7.5703125" style="110" bestFit="1" customWidth="1"/>
    <col min="10976" max="10976" width="18" style="110" bestFit="1" customWidth="1"/>
    <col min="10977" max="10977" width="14.5703125" style="110" bestFit="1" customWidth="1"/>
    <col min="10978" max="10978" width="14.42578125" style="110" bestFit="1" customWidth="1"/>
    <col min="10979" max="10979" width="12.85546875" style="110" bestFit="1" customWidth="1"/>
    <col min="10980" max="10980" width="8.140625" style="110" bestFit="1" customWidth="1"/>
    <col min="10981" max="10981" width="7.7109375" style="110" bestFit="1" customWidth="1"/>
    <col min="10982" max="10982" width="18.85546875" style="110" bestFit="1" customWidth="1"/>
    <col min="10983" max="10983" width="13.7109375" style="110" bestFit="1" customWidth="1"/>
    <col min="10984" max="10984" width="7.5703125" style="110" bestFit="1" customWidth="1"/>
    <col min="10985" max="10985" width="10.85546875" style="110" bestFit="1" customWidth="1"/>
    <col min="10986" max="10986" width="12.85546875" style="110" bestFit="1" customWidth="1"/>
    <col min="10987" max="10991" width="14" style="110" customWidth="1"/>
    <col min="10992" max="10992" width="15.42578125" style="110" bestFit="1" customWidth="1"/>
    <col min="10993" max="10993" width="13.140625" style="110" bestFit="1" customWidth="1"/>
    <col min="10994" max="10994" width="18.140625" style="110" bestFit="1" customWidth="1"/>
    <col min="10995" max="10996" width="15.42578125" style="110" bestFit="1" customWidth="1"/>
    <col min="10997" max="10997" width="9.7109375" style="110" bestFit="1" customWidth="1"/>
    <col min="10998" max="10998" width="15.85546875" style="110" bestFit="1" customWidth="1"/>
    <col min="10999" max="11003" width="14" style="110" customWidth="1"/>
    <col min="11004" max="11004" width="18.42578125" style="110" bestFit="1" customWidth="1"/>
    <col min="11005" max="11005" width="15.140625" style="110" bestFit="1" customWidth="1"/>
    <col min="11006" max="11006" width="15" style="110" bestFit="1" customWidth="1"/>
    <col min="11007" max="11007" width="18.140625" style="110" bestFit="1" customWidth="1"/>
    <col min="11008" max="11008" width="8.7109375" style="110" bestFit="1" customWidth="1"/>
    <col min="11009" max="11009" width="18.42578125" style="110" bestFit="1" customWidth="1"/>
    <col min="11010" max="11010" width="14.85546875" style="110" bestFit="1" customWidth="1"/>
    <col min="11011" max="11011" width="14.140625" style="110" bestFit="1" customWidth="1"/>
    <col min="11012" max="11012" width="13.42578125" style="110" bestFit="1" customWidth="1"/>
    <col min="11013" max="11013" width="8.7109375" style="110" bestFit="1" customWidth="1"/>
    <col min="11014" max="11014" width="15.42578125" style="110" bestFit="1" customWidth="1"/>
    <col min="11015" max="11015" width="12.85546875" style="110" bestFit="1" customWidth="1"/>
    <col min="11016" max="11016" width="15.42578125" style="110" bestFit="1" customWidth="1"/>
    <col min="11017" max="11017" width="19.85546875" style="110" bestFit="1" customWidth="1"/>
    <col min="11018" max="11018" width="10.5703125" style="110" bestFit="1" customWidth="1"/>
    <col min="11019" max="11019" width="19.85546875" style="110" bestFit="1" customWidth="1"/>
    <col min="11020" max="11020" width="15.28515625" style="110" bestFit="1" customWidth="1"/>
    <col min="11021" max="11021" width="15.85546875" style="110" bestFit="1" customWidth="1"/>
    <col min="11022" max="11022" width="17.42578125" style="110" bestFit="1" customWidth="1"/>
    <col min="11023" max="11023" width="14" style="110" bestFit="1" customWidth="1"/>
    <col min="11024" max="11030" width="14" style="110" customWidth="1"/>
    <col min="11031" max="11031" width="17.42578125" style="110" bestFit="1" customWidth="1"/>
    <col min="11032" max="11032" width="14" style="110" customWidth="1"/>
    <col min="11033" max="11033" width="9.5703125" style="110" bestFit="1" customWidth="1"/>
    <col min="11034" max="11034" width="15.5703125" style="110" bestFit="1" customWidth="1"/>
    <col min="11035" max="11035" width="16.5703125" style="110" bestFit="1" customWidth="1"/>
    <col min="11036" max="11036" width="14" style="110" customWidth="1"/>
    <col min="11037" max="11037" width="9.5703125" style="110" bestFit="1" customWidth="1"/>
    <col min="11038" max="11038" width="15.5703125" style="110" bestFit="1" customWidth="1"/>
    <col min="11039" max="11039" width="16.5703125" style="110" bestFit="1" customWidth="1"/>
    <col min="11040" max="11040" width="14.140625" style="110" bestFit="1" customWidth="1"/>
    <col min="11041" max="11045" width="14" style="110" customWidth="1"/>
    <col min="11046" max="11161" width="9.140625" style="110"/>
    <col min="11162" max="11162" width="0.140625" style="110" customWidth="1"/>
    <col min="11163" max="11163" width="17.140625" style="110" customWidth="1"/>
    <col min="11164" max="11164" width="8.5703125" style="110" customWidth="1"/>
    <col min="11165" max="11173" width="0" style="110" hidden="1" customWidth="1"/>
    <col min="11174" max="11174" width="5.140625" style="110" customWidth="1"/>
    <col min="11175" max="11175" width="0" style="110" hidden="1" customWidth="1"/>
    <col min="11176" max="11176" width="4.140625" style="110" customWidth="1"/>
    <col min="11177" max="11177" width="1.7109375" style="110" customWidth="1"/>
    <col min="11178" max="11178" width="5.28515625" style="110" customWidth="1"/>
    <col min="11179" max="11179" width="12.85546875" style="110" bestFit="1" customWidth="1"/>
    <col min="11180" max="11180" width="12.85546875" style="110" customWidth="1"/>
    <col min="11181" max="11184" width="9.140625" style="110"/>
    <col min="11185" max="11185" width="27.85546875" style="110" bestFit="1" customWidth="1"/>
    <col min="11186" max="11187" width="12.7109375" style="110" customWidth="1"/>
    <col min="11188" max="11188" width="9.140625" style="110"/>
    <col min="11189" max="11189" width="17" style="110" bestFit="1" customWidth="1"/>
    <col min="11190" max="11191" width="9.140625" style="110"/>
    <col min="11192" max="11192" width="14" style="110" bestFit="1" customWidth="1"/>
    <col min="11193" max="11193" width="12" style="110" bestFit="1" customWidth="1"/>
    <col min="11194" max="11194" width="12.5703125" style="110" bestFit="1" customWidth="1"/>
    <col min="11195" max="11195" width="14" style="110" bestFit="1" customWidth="1"/>
    <col min="11196" max="11196" width="19" style="110" bestFit="1" customWidth="1"/>
    <col min="11197" max="11197" width="15.7109375" style="110" bestFit="1" customWidth="1"/>
    <col min="11198" max="11198" width="22.28515625" style="110" bestFit="1" customWidth="1"/>
    <col min="11199" max="11199" width="10.5703125" style="110" bestFit="1" customWidth="1"/>
    <col min="11200" max="11200" width="14" style="110" bestFit="1" customWidth="1"/>
    <col min="11201" max="11201" width="14.85546875" style="110" bestFit="1" customWidth="1"/>
    <col min="11202" max="11202" width="11.28515625" style="110" bestFit="1" customWidth="1"/>
    <col min="11203" max="11203" width="14.7109375" style="110" bestFit="1" customWidth="1"/>
    <col min="11204" max="11204" width="11.5703125" style="110" bestFit="1" customWidth="1"/>
    <col min="11205" max="11205" width="18" style="110" bestFit="1" customWidth="1"/>
    <col min="11206" max="11206" width="7.42578125" style="110" bestFit="1" customWidth="1"/>
    <col min="11207" max="11207" width="14" style="110" bestFit="1" customWidth="1"/>
    <col min="11208" max="11212" width="14" style="110" customWidth="1"/>
    <col min="11213" max="11213" width="13.7109375" style="110" bestFit="1" customWidth="1"/>
    <col min="11214" max="11214" width="12.140625" style="110" bestFit="1" customWidth="1"/>
    <col min="11215" max="11215" width="10.5703125" style="110" bestFit="1" customWidth="1"/>
    <col min="11216" max="11217" width="18" style="110" bestFit="1" customWidth="1"/>
    <col min="11218" max="11218" width="8.7109375" style="110" bestFit="1" customWidth="1"/>
    <col min="11219" max="11219" width="14.5703125" style="110" bestFit="1" customWidth="1"/>
    <col min="11220" max="11220" width="15.140625" style="110" bestFit="1" customWidth="1"/>
    <col min="11221" max="11221" width="14.42578125" style="110" bestFit="1" customWidth="1"/>
    <col min="11222" max="11222" width="18.140625" style="110" bestFit="1" customWidth="1"/>
    <col min="11223" max="11223" width="11.28515625" style="110" bestFit="1" customWidth="1"/>
    <col min="11224" max="11224" width="18.85546875" style="110" bestFit="1" customWidth="1"/>
    <col min="11225" max="11225" width="15.5703125" style="110" bestFit="1" customWidth="1"/>
    <col min="11226" max="11226" width="20.42578125" style="110" bestFit="1" customWidth="1"/>
    <col min="11227" max="11227" width="11.42578125" style="110" bestFit="1" customWidth="1"/>
    <col min="11228" max="11228" width="19.42578125" style="110" bestFit="1" customWidth="1"/>
    <col min="11229" max="11229" width="16.28515625" style="110" bestFit="1" customWidth="1"/>
    <col min="11230" max="11230" width="11.42578125" style="110" bestFit="1" customWidth="1"/>
    <col min="11231" max="11231" width="7.5703125" style="110" bestFit="1" customWidth="1"/>
    <col min="11232" max="11232" width="18" style="110" bestFit="1" customWidth="1"/>
    <col min="11233" max="11233" width="14.5703125" style="110" bestFit="1" customWidth="1"/>
    <col min="11234" max="11234" width="14.42578125" style="110" bestFit="1" customWidth="1"/>
    <col min="11235" max="11235" width="12.85546875" style="110" bestFit="1" customWidth="1"/>
    <col min="11236" max="11236" width="8.140625" style="110" bestFit="1" customWidth="1"/>
    <col min="11237" max="11237" width="7.7109375" style="110" bestFit="1" customWidth="1"/>
    <col min="11238" max="11238" width="18.85546875" style="110" bestFit="1" customWidth="1"/>
    <col min="11239" max="11239" width="13.7109375" style="110" bestFit="1" customWidth="1"/>
    <col min="11240" max="11240" width="7.5703125" style="110" bestFit="1" customWidth="1"/>
    <col min="11241" max="11241" width="10.85546875" style="110" bestFit="1" customWidth="1"/>
    <col min="11242" max="11242" width="12.85546875" style="110" bestFit="1" customWidth="1"/>
    <col min="11243" max="11247" width="14" style="110" customWidth="1"/>
    <col min="11248" max="11248" width="15.42578125" style="110" bestFit="1" customWidth="1"/>
    <col min="11249" max="11249" width="13.140625" style="110" bestFit="1" customWidth="1"/>
    <col min="11250" max="11250" width="18.140625" style="110" bestFit="1" customWidth="1"/>
    <col min="11251" max="11252" width="15.42578125" style="110" bestFit="1" customWidth="1"/>
    <col min="11253" max="11253" width="9.7109375" style="110" bestFit="1" customWidth="1"/>
    <col min="11254" max="11254" width="15.85546875" style="110" bestFit="1" customWidth="1"/>
    <col min="11255" max="11259" width="14" style="110" customWidth="1"/>
    <col min="11260" max="11260" width="18.42578125" style="110" bestFit="1" customWidth="1"/>
    <col min="11261" max="11261" width="15.140625" style="110" bestFit="1" customWidth="1"/>
    <col min="11262" max="11262" width="15" style="110" bestFit="1" customWidth="1"/>
    <col min="11263" max="11263" width="18.140625" style="110" bestFit="1" customWidth="1"/>
    <col min="11264" max="11264" width="8.7109375" style="110" bestFit="1" customWidth="1"/>
    <col min="11265" max="11265" width="18.42578125" style="110" bestFit="1" customWidth="1"/>
    <col min="11266" max="11266" width="14.85546875" style="110" bestFit="1" customWidth="1"/>
    <col min="11267" max="11267" width="14.140625" style="110" bestFit="1" customWidth="1"/>
    <col min="11268" max="11268" width="13.42578125" style="110" bestFit="1" customWidth="1"/>
    <col min="11269" max="11269" width="8.7109375" style="110" bestFit="1" customWidth="1"/>
    <col min="11270" max="11270" width="15.42578125" style="110" bestFit="1" customWidth="1"/>
    <col min="11271" max="11271" width="12.85546875" style="110" bestFit="1" customWidth="1"/>
    <col min="11272" max="11272" width="15.42578125" style="110" bestFit="1" customWidth="1"/>
    <col min="11273" max="11273" width="19.85546875" style="110" bestFit="1" customWidth="1"/>
    <col min="11274" max="11274" width="10.5703125" style="110" bestFit="1" customWidth="1"/>
    <col min="11275" max="11275" width="19.85546875" style="110" bestFit="1" customWidth="1"/>
    <col min="11276" max="11276" width="15.28515625" style="110" bestFit="1" customWidth="1"/>
    <col min="11277" max="11277" width="15.85546875" style="110" bestFit="1" customWidth="1"/>
    <col min="11278" max="11278" width="17.42578125" style="110" bestFit="1" customWidth="1"/>
    <col min="11279" max="11279" width="14" style="110" bestFit="1" customWidth="1"/>
    <col min="11280" max="11286" width="14" style="110" customWidth="1"/>
    <col min="11287" max="11287" width="17.42578125" style="110" bestFit="1" customWidth="1"/>
    <col min="11288" max="11288" width="14" style="110" customWidth="1"/>
    <col min="11289" max="11289" width="9.5703125" style="110" bestFit="1" customWidth="1"/>
    <col min="11290" max="11290" width="15.5703125" style="110" bestFit="1" customWidth="1"/>
    <col min="11291" max="11291" width="16.5703125" style="110" bestFit="1" customWidth="1"/>
    <col min="11292" max="11292" width="14" style="110" customWidth="1"/>
    <col min="11293" max="11293" width="9.5703125" style="110" bestFit="1" customWidth="1"/>
    <col min="11294" max="11294" width="15.5703125" style="110" bestFit="1" customWidth="1"/>
    <col min="11295" max="11295" width="16.5703125" style="110" bestFit="1" customWidth="1"/>
    <col min="11296" max="11296" width="14.140625" style="110" bestFit="1" customWidth="1"/>
    <col min="11297" max="11301" width="14" style="110" customWidth="1"/>
    <col min="11302" max="11417" width="9.140625" style="110"/>
    <col min="11418" max="11418" width="0.140625" style="110" customWidth="1"/>
    <col min="11419" max="11419" width="17.140625" style="110" customWidth="1"/>
    <col min="11420" max="11420" width="8.5703125" style="110" customWidth="1"/>
    <col min="11421" max="11429" width="0" style="110" hidden="1" customWidth="1"/>
    <col min="11430" max="11430" width="5.140625" style="110" customWidth="1"/>
    <col min="11431" max="11431" width="0" style="110" hidden="1" customWidth="1"/>
    <col min="11432" max="11432" width="4.140625" style="110" customWidth="1"/>
    <col min="11433" max="11433" width="1.7109375" style="110" customWidth="1"/>
    <col min="11434" max="11434" width="5.28515625" style="110" customWidth="1"/>
    <col min="11435" max="11435" width="12.85546875" style="110" bestFit="1" customWidth="1"/>
    <col min="11436" max="11436" width="12.85546875" style="110" customWidth="1"/>
    <col min="11437" max="11440" width="9.140625" style="110"/>
    <col min="11441" max="11441" width="27.85546875" style="110" bestFit="1" customWidth="1"/>
    <col min="11442" max="11443" width="12.7109375" style="110" customWidth="1"/>
    <col min="11444" max="11444" width="9.140625" style="110"/>
    <col min="11445" max="11445" width="17" style="110" bestFit="1" customWidth="1"/>
    <col min="11446" max="11447" width="9.140625" style="110"/>
    <col min="11448" max="11448" width="14" style="110" bestFit="1" customWidth="1"/>
    <col min="11449" max="11449" width="12" style="110" bestFit="1" customWidth="1"/>
    <col min="11450" max="11450" width="12.5703125" style="110" bestFit="1" customWidth="1"/>
    <col min="11451" max="11451" width="14" style="110" bestFit="1" customWidth="1"/>
    <col min="11452" max="11452" width="19" style="110" bestFit="1" customWidth="1"/>
    <col min="11453" max="11453" width="15.7109375" style="110" bestFit="1" customWidth="1"/>
    <col min="11454" max="11454" width="22.28515625" style="110" bestFit="1" customWidth="1"/>
    <col min="11455" max="11455" width="10.5703125" style="110" bestFit="1" customWidth="1"/>
    <col min="11456" max="11456" width="14" style="110" bestFit="1" customWidth="1"/>
    <col min="11457" max="11457" width="14.85546875" style="110" bestFit="1" customWidth="1"/>
    <col min="11458" max="11458" width="11.28515625" style="110" bestFit="1" customWidth="1"/>
    <col min="11459" max="11459" width="14.7109375" style="110" bestFit="1" customWidth="1"/>
    <col min="11460" max="11460" width="11.5703125" style="110" bestFit="1" customWidth="1"/>
    <col min="11461" max="11461" width="18" style="110" bestFit="1" customWidth="1"/>
    <col min="11462" max="11462" width="7.42578125" style="110" bestFit="1" customWidth="1"/>
    <col min="11463" max="11463" width="14" style="110" bestFit="1" customWidth="1"/>
    <col min="11464" max="11468" width="14" style="110" customWidth="1"/>
    <col min="11469" max="11469" width="13.7109375" style="110" bestFit="1" customWidth="1"/>
    <col min="11470" max="11470" width="12.140625" style="110" bestFit="1" customWidth="1"/>
    <col min="11471" max="11471" width="10.5703125" style="110" bestFit="1" customWidth="1"/>
    <col min="11472" max="11473" width="18" style="110" bestFit="1" customWidth="1"/>
    <col min="11474" max="11474" width="8.7109375" style="110" bestFit="1" customWidth="1"/>
    <col min="11475" max="11475" width="14.5703125" style="110" bestFit="1" customWidth="1"/>
    <col min="11476" max="11476" width="15.140625" style="110" bestFit="1" customWidth="1"/>
    <col min="11477" max="11477" width="14.42578125" style="110" bestFit="1" customWidth="1"/>
    <col min="11478" max="11478" width="18.140625" style="110" bestFit="1" customWidth="1"/>
    <col min="11479" max="11479" width="11.28515625" style="110" bestFit="1" customWidth="1"/>
    <col min="11480" max="11480" width="18.85546875" style="110" bestFit="1" customWidth="1"/>
    <col min="11481" max="11481" width="15.5703125" style="110" bestFit="1" customWidth="1"/>
    <col min="11482" max="11482" width="20.42578125" style="110" bestFit="1" customWidth="1"/>
    <col min="11483" max="11483" width="11.42578125" style="110" bestFit="1" customWidth="1"/>
    <col min="11484" max="11484" width="19.42578125" style="110" bestFit="1" customWidth="1"/>
    <col min="11485" max="11485" width="16.28515625" style="110" bestFit="1" customWidth="1"/>
    <col min="11486" max="11486" width="11.42578125" style="110" bestFit="1" customWidth="1"/>
    <col min="11487" max="11487" width="7.5703125" style="110" bestFit="1" customWidth="1"/>
    <col min="11488" max="11488" width="18" style="110" bestFit="1" customWidth="1"/>
    <col min="11489" max="11489" width="14.5703125" style="110" bestFit="1" customWidth="1"/>
    <col min="11490" max="11490" width="14.42578125" style="110" bestFit="1" customWidth="1"/>
    <col min="11491" max="11491" width="12.85546875" style="110" bestFit="1" customWidth="1"/>
    <col min="11492" max="11492" width="8.140625" style="110" bestFit="1" customWidth="1"/>
    <col min="11493" max="11493" width="7.7109375" style="110" bestFit="1" customWidth="1"/>
    <col min="11494" max="11494" width="18.85546875" style="110" bestFit="1" customWidth="1"/>
    <col min="11495" max="11495" width="13.7109375" style="110" bestFit="1" customWidth="1"/>
    <col min="11496" max="11496" width="7.5703125" style="110" bestFit="1" customWidth="1"/>
    <col min="11497" max="11497" width="10.85546875" style="110" bestFit="1" customWidth="1"/>
    <col min="11498" max="11498" width="12.85546875" style="110" bestFit="1" customWidth="1"/>
    <col min="11499" max="11503" width="14" style="110" customWidth="1"/>
    <col min="11504" max="11504" width="15.42578125" style="110" bestFit="1" customWidth="1"/>
    <col min="11505" max="11505" width="13.140625" style="110" bestFit="1" customWidth="1"/>
    <col min="11506" max="11506" width="18.140625" style="110" bestFit="1" customWidth="1"/>
    <col min="11507" max="11508" width="15.42578125" style="110" bestFit="1" customWidth="1"/>
    <col min="11509" max="11509" width="9.7109375" style="110" bestFit="1" customWidth="1"/>
    <col min="11510" max="11510" width="15.85546875" style="110" bestFit="1" customWidth="1"/>
    <col min="11511" max="11515" width="14" style="110" customWidth="1"/>
    <col min="11516" max="11516" width="18.42578125" style="110" bestFit="1" customWidth="1"/>
    <col min="11517" max="11517" width="15.140625" style="110" bestFit="1" customWidth="1"/>
    <col min="11518" max="11518" width="15" style="110" bestFit="1" customWidth="1"/>
    <col min="11519" max="11519" width="18.140625" style="110" bestFit="1" customWidth="1"/>
    <col min="11520" max="11520" width="8.7109375" style="110" bestFit="1" customWidth="1"/>
    <col min="11521" max="11521" width="18.42578125" style="110" bestFit="1" customWidth="1"/>
    <col min="11522" max="11522" width="14.85546875" style="110" bestFit="1" customWidth="1"/>
    <col min="11523" max="11523" width="14.140625" style="110" bestFit="1" customWidth="1"/>
    <col min="11524" max="11524" width="13.42578125" style="110" bestFit="1" customWidth="1"/>
    <col min="11525" max="11525" width="8.7109375" style="110" bestFit="1" customWidth="1"/>
    <col min="11526" max="11526" width="15.42578125" style="110" bestFit="1" customWidth="1"/>
    <col min="11527" max="11527" width="12.85546875" style="110" bestFit="1" customWidth="1"/>
    <col min="11528" max="11528" width="15.42578125" style="110" bestFit="1" customWidth="1"/>
    <col min="11529" max="11529" width="19.85546875" style="110" bestFit="1" customWidth="1"/>
    <col min="11530" max="11530" width="10.5703125" style="110" bestFit="1" customWidth="1"/>
    <col min="11531" max="11531" width="19.85546875" style="110" bestFit="1" customWidth="1"/>
    <col min="11532" max="11532" width="15.28515625" style="110" bestFit="1" customWidth="1"/>
    <col min="11533" max="11533" width="15.85546875" style="110" bestFit="1" customWidth="1"/>
    <col min="11534" max="11534" width="17.42578125" style="110" bestFit="1" customWidth="1"/>
    <col min="11535" max="11535" width="14" style="110" bestFit="1" customWidth="1"/>
    <col min="11536" max="11542" width="14" style="110" customWidth="1"/>
    <col min="11543" max="11543" width="17.42578125" style="110" bestFit="1" customWidth="1"/>
    <col min="11544" max="11544" width="14" style="110" customWidth="1"/>
    <col min="11545" max="11545" width="9.5703125" style="110" bestFit="1" customWidth="1"/>
    <col min="11546" max="11546" width="15.5703125" style="110" bestFit="1" customWidth="1"/>
    <col min="11547" max="11547" width="16.5703125" style="110" bestFit="1" customWidth="1"/>
    <col min="11548" max="11548" width="14" style="110" customWidth="1"/>
    <col min="11549" max="11549" width="9.5703125" style="110" bestFit="1" customWidth="1"/>
    <col min="11550" max="11550" width="15.5703125" style="110" bestFit="1" customWidth="1"/>
    <col min="11551" max="11551" width="16.5703125" style="110" bestFit="1" customWidth="1"/>
    <col min="11552" max="11552" width="14.140625" style="110" bestFit="1" customWidth="1"/>
    <col min="11553" max="11557" width="14" style="110" customWidth="1"/>
    <col min="11558" max="11673" width="9.140625" style="110"/>
    <col min="11674" max="11674" width="0.140625" style="110" customWidth="1"/>
    <col min="11675" max="11675" width="17.140625" style="110" customWidth="1"/>
    <col min="11676" max="11676" width="8.5703125" style="110" customWidth="1"/>
    <col min="11677" max="11685" width="0" style="110" hidden="1" customWidth="1"/>
    <col min="11686" max="11686" width="5.140625" style="110" customWidth="1"/>
    <col min="11687" max="11687" width="0" style="110" hidden="1" customWidth="1"/>
    <col min="11688" max="11688" width="4.140625" style="110" customWidth="1"/>
    <col min="11689" max="11689" width="1.7109375" style="110" customWidth="1"/>
    <col min="11690" max="11690" width="5.28515625" style="110" customWidth="1"/>
    <col min="11691" max="11691" width="12.85546875" style="110" bestFit="1" customWidth="1"/>
    <col min="11692" max="11692" width="12.85546875" style="110" customWidth="1"/>
    <col min="11693" max="11696" width="9.140625" style="110"/>
    <col min="11697" max="11697" width="27.85546875" style="110" bestFit="1" customWidth="1"/>
    <col min="11698" max="11699" width="12.7109375" style="110" customWidth="1"/>
    <col min="11700" max="11700" width="9.140625" style="110"/>
    <col min="11701" max="11701" width="17" style="110" bestFit="1" customWidth="1"/>
    <col min="11702" max="11703" width="9.140625" style="110"/>
    <col min="11704" max="11704" width="14" style="110" bestFit="1" customWidth="1"/>
    <col min="11705" max="11705" width="12" style="110" bestFit="1" customWidth="1"/>
    <col min="11706" max="11706" width="12.5703125" style="110" bestFit="1" customWidth="1"/>
    <col min="11707" max="11707" width="14" style="110" bestFit="1" customWidth="1"/>
    <col min="11708" max="11708" width="19" style="110" bestFit="1" customWidth="1"/>
    <col min="11709" max="11709" width="15.7109375" style="110" bestFit="1" customWidth="1"/>
    <col min="11710" max="11710" width="22.28515625" style="110" bestFit="1" customWidth="1"/>
    <col min="11711" max="11711" width="10.5703125" style="110" bestFit="1" customWidth="1"/>
    <col min="11712" max="11712" width="14" style="110" bestFit="1" customWidth="1"/>
    <col min="11713" max="11713" width="14.85546875" style="110" bestFit="1" customWidth="1"/>
    <col min="11714" max="11714" width="11.28515625" style="110" bestFit="1" customWidth="1"/>
    <col min="11715" max="11715" width="14.7109375" style="110" bestFit="1" customWidth="1"/>
    <col min="11716" max="11716" width="11.5703125" style="110" bestFit="1" customWidth="1"/>
    <col min="11717" max="11717" width="18" style="110" bestFit="1" customWidth="1"/>
    <col min="11718" max="11718" width="7.42578125" style="110" bestFit="1" customWidth="1"/>
    <col min="11719" max="11719" width="14" style="110" bestFit="1" customWidth="1"/>
    <col min="11720" max="11724" width="14" style="110" customWidth="1"/>
    <col min="11725" max="11725" width="13.7109375" style="110" bestFit="1" customWidth="1"/>
    <col min="11726" max="11726" width="12.140625" style="110" bestFit="1" customWidth="1"/>
    <col min="11727" max="11727" width="10.5703125" style="110" bestFit="1" customWidth="1"/>
    <col min="11728" max="11729" width="18" style="110" bestFit="1" customWidth="1"/>
    <col min="11730" max="11730" width="8.7109375" style="110" bestFit="1" customWidth="1"/>
    <col min="11731" max="11731" width="14.5703125" style="110" bestFit="1" customWidth="1"/>
    <col min="11732" max="11732" width="15.140625" style="110" bestFit="1" customWidth="1"/>
    <col min="11733" max="11733" width="14.42578125" style="110" bestFit="1" customWidth="1"/>
    <col min="11734" max="11734" width="18.140625" style="110" bestFit="1" customWidth="1"/>
    <col min="11735" max="11735" width="11.28515625" style="110" bestFit="1" customWidth="1"/>
    <col min="11736" max="11736" width="18.85546875" style="110" bestFit="1" customWidth="1"/>
    <col min="11737" max="11737" width="15.5703125" style="110" bestFit="1" customWidth="1"/>
    <col min="11738" max="11738" width="20.42578125" style="110" bestFit="1" customWidth="1"/>
    <col min="11739" max="11739" width="11.42578125" style="110" bestFit="1" customWidth="1"/>
    <col min="11740" max="11740" width="19.42578125" style="110" bestFit="1" customWidth="1"/>
    <col min="11741" max="11741" width="16.28515625" style="110" bestFit="1" customWidth="1"/>
    <col min="11742" max="11742" width="11.42578125" style="110" bestFit="1" customWidth="1"/>
    <col min="11743" max="11743" width="7.5703125" style="110" bestFit="1" customWidth="1"/>
    <col min="11744" max="11744" width="18" style="110" bestFit="1" customWidth="1"/>
    <col min="11745" max="11745" width="14.5703125" style="110" bestFit="1" customWidth="1"/>
    <col min="11746" max="11746" width="14.42578125" style="110" bestFit="1" customWidth="1"/>
    <col min="11747" max="11747" width="12.85546875" style="110" bestFit="1" customWidth="1"/>
    <col min="11748" max="11748" width="8.140625" style="110" bestFit="1" customWidth="1"/>
    <col min="11749" max="11749" width="7.7109375" style="110" bestFit="1" customWidth="1"/>
    <col min="11750" max="11750" width="18.85546875" style="110" bestFit="1" customWidth="1"/>
    <col min="11751" max="11751" width="13.7109375" style="110" bestFit="1" customWidth="1"/>
    <col min="11752" max="11752" width="7.5703125" style="110" bestFit="1" customWidth="1"/>
    <col min="11753" max="11753" width="10.85546875" style="110" bestFit="1" customWidth="1"/>
    <col min="11754" max="11754" width="12.85546875" style="110" bestFit="1" customWidth="1"/>
    <col min="11755" max="11759" width="14" style="110" customWidth="1"/>
    <col min="11760" max="11760" width="15.42578125" style="110" bestFit="1" customWidth="1"/>
    <col min="11761" max="11761" width="13.140625" style="110" bestFit="1" customWidth="1"/>
    <col min="11762" max="11762" width="18.140625" style="110" bestFit="1" customWidth="1"/>
    <col min="11763" max="11764" width="15.42578125" style="110" bestFit="1" customWidth="1"/>
    <col min="11765" max="11765" width="9.7109375" style="110" bestFit="1" customWidth="1"/>
    <col min="11766" max="11766" width="15.85546875" style="110" bestFit="1" customWidth="1"/>
    <col min="11767" max="11771" width="14" style="110" customWidth="1"/>
    <col min="11772" max="11772" width="18.42578125" style="110" bestFit="1" customWidth="1"/>
    <col min="11773" max="11773" width="15.140625" style="110" bestFit="1" customWidth="1"/>
    <col min="11774" max="11774" width="15" style="110" bestFit="1" customWidth="1"/>
    <col min="11775" max="11775" width="18.140625" style="110" bestFit="1" customWidth="1"/>
    <col min="11776" max="11776" width="8.7109375" style="110" bestFit="1" customWidth="1"/>
    <col min="11777" max="11777" width="18.42578125" style="110" bestFit="1" customWidth="1"/>
    <col min="11778" max="11778" width="14.85546875" style="110" bestFit="1" customWidth="1"/>
    <col min="11779" max="11779" width="14.140625" style="110" bestFit="1" customWidth="1"/>
    <col min="11780" max="11780" width="13.42578125" style="110" bestFit="1" customWidth="1"/>
    <col min="11781" max="11781" width="8.7109375" style="110" bestFit="1" customWidth="1"/>
    <col min="11782" max="11782" width="15.42578125" style="110" bestFit="1" customWidth="1"/>
    <col min="11783" max="11783" width="12.85546875" style="110" bestFit="1" customWidth="1"/>
    <col min="11784" max="11784" width="15.42578125" style="110" bestFit="1" customWidth="1"/>
    <col min="11785" max="11785" width="19.85546875" style="110" bestFit="1" customWidth="1"/>
    <col min="11786" max="11786" width="10.5703125" style="110" bestFit="1" customWidth="1"/>
    <col min="11787" max="11787" width="19.85546875" style="110" bestFit="1" customWidth="1"/>
    <col min="11788" max="11788" width="15.28515625" style="110" bestFit="1" customWidth="1"/>
    <col min="11789" max="11789" width="15.85546875" style="110" bestFit="1" customWidth="1"/>
    <col min="11790" max="11790" width="17.42578125" style="110" bestFit="1" customWidth="1"/>
    <col min="11791" max="11791" width="14" style="110" bestFit="1" customWidth="1"/>
    <col min="11792" max="11798" width="14" style="110" customWidth="1"/>
    <col min="11799" max="11799" width="17.42578125" style="110" bestFit="1" customWidth="1"/>
    <col min="11800" max="11800" width="14" style="110" customWidth="1"/>
    <col min="11801" max="11801" width="9.5703125" style="110" bestFit="1" customWidth="1"/>
    <col min="11802" max="11802" width="15.5703125" style="110" bestFit="1" customWidth="1"/>
    <col min="11803" max="11803" width="16.5703125" style="110" bestFit="1" customWidth="1"/>
    <col min="11804" max="11804" width="14" style="110" customWidth="1"/>
    <col min="11805" max="11805" width="9.5703125" style="110" bestFit="1" customWidth="1"/>
    <col min="11806" max="11806" width="15.5703125" style="110" bestFit="1" customWidth="1"/>
    <col min="11807" max="11807" width="16.5703125" style="110" bestFit="1" customWidth="1"/>
    <col min="11808" max="11808" width="14.140625" style="110" bestFit="1" customWidth="1"/>
    <col min="11809" max="11813" width="14" style="110" customWidth="1"/>
    <col min="11814" max="11929" width="9.140625" style="110"/>
    <col min="11930" max="11930" width="0.140625" style="110" customWidth="1"/>
    <col min="11931" max="11931" width="17.140625" style="110" customWidth="1"/>
    <col min="11932" max="11932" width="8.5703125" style="110" customWidth="1"/>
    <col min="11933" max="11941" width="0" style="110" hidden="1" customWidth="1"/>
    <col min="11942" max="11942" width="5.140625" style="110" customWidth="1"/>
    <col min="11943" max="11943" width="0" style="110" hidden="1" customWidth="1"/>
    <col min="11944" max="11944" width="4.140625" style="110" customWidth="1"/>
    <col min="11945" max="11945" width="1.7109375" style="110" customWidth="1"/>
    <col min="11946" max="11946" width="5.28515625" style="110" customWidth="1"/>
    <col min="11947" max="11947" width="12.85546875" style="110" bestFit="1" customWidth="1"/>
    <col min="11948" max="11948" width="12.85546875" style="110" customWidth="1"/>
    <col min="11949" max="11952" width="9.140625" style="110"/>
    <col min="11953" max="11953" width="27.85546875" style="110" bestFit="1" customWidth="1"/>
    <col min="11954" max="11955" width="12.7109375" style="110" customWidth="1"/>
    <col min="11956" max="11956" width="9.140625" style="110"/>
    <col min="11957" max="11957" width="17" style="110" bestFit="1" customWidth="1"/>
    <col min="11958" max="11959" width="9.140625" style="110"/>
    <col min="11960" max="11960" width="14" style="110" bestFit="1" customWidth="1"/>
    <col min="11961" max="11961" width="12" style="110" bestFit="1" customWidth="1"/>
    <col min="11962" max="11962" width="12.5703125" style="110" bestFit="1" customWidth="1"/>
    <col min="11963" max="11963" width="14" style="110" bestFit="1" customWidth="1"/>
    <col min="11964" max="11964" width="19" style="110" bestFit="1" customWidth="1"/>
    <col min="11965" max="11965" width="15.7109375" style="110" bestFit="1" customWidth="1"/>
    <col min="11966" max="11966" width="22.28515625" style="110" bestFit="1" customWidth="1"/>
    <col min="11967" max="11967" width="10.5703125" style="110" bestFit="1" customWidth="1"/>
    <col min="11968" max="11968" width="14" style="110" bestFit="1" customWidth="1"/>
    <col min="11969" max="11969" width="14.85546875" style="110" bestFit="1" customWidth="1"/>
    <col min="11970" max="11970" width="11.28515625" style="110" bestFit="1" customWidth="1"/>
    <col min="11971" max="11971" width="14.7109375" style="110" bestFit="1" customWidth="1"/>
    <col min="11972" max="11972" width="11.5703125" style="110" bestFit="1" customWidth="1"/>
    <col min="11973" max="11973" width="18" style="110" bestFit="1" customWidth="1"/>
    <col min="11974" max="11974" width="7.42578125" style="110" bestFit="1" customWidth="1"/>
    <col min="11975" max="11975" width="14" style="110" bestFit="1" customWidth="1"/>
    <col min="11976" max="11980" width="14" style="110" customWidth="1"/>
    <col min="11981" max="11981" width="13.7109375" style="110" bestFit="1" customWidth="1"/>
    <col min="11982" max="11982" width="12.140625" style="110" bestFit="1" customWidth="1"/>
    <col min="11983" max="11983" width="10.5703125" style="110" bestFit="1" customWidth="1"/>
    <col min="11984" max="11985" width="18" style="110" bestFit="1" customWidth="1"/>
    <col min="11986" max="11986" width="8.7109375" style="110" bestFit="1" customWidth="1"/>
    <col min="11987" max="11987" width="14.5703125" style="110" bestFit="1" customWidth="1"/>
    <col min="11988" max="11988" width="15.140625" style="110" bestFit="1" customWidth="1"/>
    <col min="11989" max="11989" width="14.42578125" style="110" bestFit="1" customWidth="1"/>
    <col min="11990" max="11990" width="18.140625" style="110" bestFit="1" customWidth="1"/>
    <col min="11991" max="11991" width="11.28515625" style="110" bestFit="1" customWidth="1"/>
    <col min="11992" max="11992" width="18.85546875" style="110" bestFit="1" customWidth="1"/>
    <col min="11993" max="11993" width="15.5703125" style="110" bestFit="1" customWidth="1"/>
    <col min="11994" max="11994" width="20.42578125" style="110" bestFit="1" customWidth="1"/>
    <col min="11995" max="11995" width="11.42578125" style="110" bestFit="1" customWidth="1"/>
    <col min="11996" max="11996" width="19.42578125" style="110" bestFit="1" customWidth="1"/>
    <col min="11997" max="11997" width="16.28515625" style="110" bestFit="1" customWidth="1"/>
    <col min="11998" max="11998" width="11.42578125" style="110" bestFit="1" customWidth="1"/>
    <col min="11999" max="11999" width="7.5703125" style="110" bestFit="1" customWidth="1"/>
    <col min="12000" max="12000" width="18" style="110" bestFit="1" customWidth="1"/>
    <col min="12001" max="12001" width="14.5703125" style="110" bestFit="1" customWidth="1"/>
    <col min="12002" max="12002" width="14.42578125" style="110" bestFit="1" customWidth="1"/>
    <col min="12003" max="12003" width="12.85546875" style="110" bestFit="1" customWidth="1"/>
    <col min="12004" max="12004" width="8.140625" style="110" bestFit="1" customWidth="1"/>
    <col min="12005" max="12005" width="7.7109375" style="110" bestFit="1" customWidth="1"/>
    <col min="12006" max="12006" width="18.85546875" style="110" bestFit="1" customWidth="1"/>
    <col min="12007" max="12007" width="13.7109375" style="110" bestFit="1" customWidth="1"/>
    <col min="12008" max="12008" width="7.5703125" style="110" bestFit="1" customWidth="1"/>
    <col min="12009" max="12009" width="10.85546875" style="110" bestFit="1" customWidth="1"/>
    <col min="12010" max="12010" width="12.85546875" style="110" bestFit="1" customWidth="1"/>
    <col min="12011" max="12015" width="14" style="110" customWidth="1"/>
    <col min="12016" max="12016" width="15.42578125" style="110" bestFit="1" customWidth="1"/>
    <col min="12017" max="12017" width="13.140625" style="110" bestFit="1" customWidth="1"/>
    <col min="12018" max="12018" width="18.140625" style="110" bestFit="1" customWidth="1"/>
    <col min="12019" max="12020" width="15.42578125" style="110" bestFit="1" customWidth="1"/>
    <col min="12021" max="12021" width="9.7109375" style="110" bestFit="1" customWidth="1"/>
    <col min="12022" max="12022" width="15.85546875" style="110" bestFit="1" customWidth="1"/>
    <col min="12023" max="12027" width="14" style="110" customWidth="1"/>
    <col min="12028" max="12028" width="18.42578125" style="110" bestFit="1" customWidth="1"/>
    <col min="12029" max="12029" width="15.140625" style="110" bestFit="1" customWidth="1"/>
    <col min="12030" max="12030" width="15" style="110" bestFit="1" customWidth="1"/>
    <col min="12031" max="12031" width="18.140625" style="110" bestFit="1" customWidth="1"/>
    <col min="12032" max="12032" width="8.7109375" style="110" bestFit="1" customWidth="1"/>
    <col min="12033" max="12033" width="18.42578125" style="110" bestFit="1" customWidth="1"/>
    <col min="12034" max="12034" width="14.85546875" style="110" bestFit="1" customWidth="1"/>
    <col min="12035" max="12035" width="14.140625" style="110" bestFit="1" customWidth="1"/>
    <col min="12036" max="12036" width="13.42578125" style="110" bestFit="1" customWidth="1"/>
    <col min="12037" max="12037" width="8.7109375" style="110" bestFit="1" customWidth="1"/>
    <col min="12038" max="12038" width="15.42578125" style="110" bestFit="1" customWidth="1"/>
    <col min="12039" max="12039" width="12.85546875" style="110" bestFit="1" customWidth="1"/>
    <col min="12040" max="12040" width="15.42578125" style="110" bestFit="1" customWidth="1"/>
    <col min="12041" max="12041" width="19.85546875" style="110" bestFit="1" customWidth="1"/>
    <col min="12042" max="12042" width="10.5703125" style="110" bestFit="1" customWidth="1"/>
    <col min="12043" max="12043" width="19.85546875" style="110" bestFit="1" customWidth="1"/>
    <col min="12044" max="12044" width="15.28515625" style="110" bestFit="1" customWidth="1"/>
    <col min="12045" max="12045" width="15.85546875" style="110" bestFit="1" customWidth="1"/>
    <col min="12046" max="12046" width="17.42578125" style="110" bestFit="1" customWidth="1"/>
    <col min="12047" max="12047" width="14" style="110" bestFit="1" customWidth="1"/>
    <col min="12048" max="12054" width="14" style="110" customWidth="1"/>
    <col min="12055" max="12055" width="17.42578125" style="110" bestFit="1" customWidth="1"/>
    <col min="12056" max="12056" width="14" style="110" customWidth="1"/>
    <col min="12057" max="12057" width="9.5703125" style="110" bestFit="1" customWidth="1"/>
    <col min="12058" max="12058" width="15.5703125" style="110" bestFit="1" customWidth="1"/>
    <col min="12059" max="12059" width="16.5703125" style="110" bestFit="1" customWidth="1"/>
    <col min="12060" max="12060" width="14" style="110" customWidth="1"/>
    <col min="12061" max="12061" width="9.5703125" style="110" bestFit="1" customWidth="1"/>
    <col min="12062" max="12062" width="15.5703125" style="110" bestFit="1" customWidth="1"/>
    <col min="12063" max="12063" width="16.5703125" style="110" bestFit="1" customWidth="1"/>
    <col min="12064" max="12064" width="14.140625" style="110" bestFit="1" customWidth="1"/>
    <col min="12065" max="12069" width="14" style="110" customWidth="1"/>
    <col min="12070" max="12185" width="9.140625" style="110"/>
    <col min="12186" max="12186" width="0.140625" style="110" customWidth="1"/>
    <col min="12187" max="12187" width="17.140625" style="110" customWidth="1"/>
    <col min="12188" max="12188" width="8.5703125" style="110" customWidth="1"/>
    <col min="12189" max="12197" width="0" style="110" hidden="1" customWidth="1"/>
    <col min="12198" max="12198" width="5.140625" style="110" customWidth="1"/>
    <col min="12199" max="12199" width="0" style="110" hidden="1" customWidth="1"/>
    <col min="12200" max="12200" width="4.140625" style="110" customWidth="1"/>
    <col min="12201" max="12201" width="1.7109375" style="110" customWidth="1"/>
    <col min="12202" max="12202" width="5.28515625" style="110" customWidth="1"/>
    <col min="12203" max="12203" width="12.85546875" style="110" bestFit="1" customWidth="1"/>
    <col min="12204" max="12204" width="12.85546875" style="110" customWidth="1"/>
    <col min="12205" max="12208" width="9.140625" style="110"/>
    <col min="12209" max="12209" width="27.85546875" style="110" bestFit="1" customWidth="1"/>
    <col min="12210" max="12211" width="12.7109375" style="110" customWidth="1"/>
    <col min="12212" max="12212" width="9.140625" style="110"/>
    <col min="12213" max="12213" width="17" style="110" bestFit="1" customWidth="1"/>
    <col min="12214" max="12215" width="9.140625" style="110"/>
    <col min="12216" max="12216" width="14" style="110" bestFit="1" customWidth="1"/>
    <col min="12217" max="12217" width="12" style="110" bestFit="1" customWidth="1"/>
    <col min="12218" max="12218" width="12.5703125" style="110" bestFit="1" customWidth="1"/>
    <col min="12219" max="12219" width="14" style="110" bestFit="1" customWidth="1"/>
    <col min="12220" max="12220" width="19" style="110" bestFit="1" customWidth="1"/>
    <col min="12221" max="12221" width="15.7109375" style="110" bestFit="1" customWidth="1"/>
    <col min="12222" max="12222" width="22.28515625" style="110" bestFit="1" customWidth="1"/>
    <col min="12223" max="12223" width="10.5703125" style="110" bestFit="1" customWidth="1"/>
    <col min="12224" max="12224" width="14" style="110" bestFit="1" customWidth="1"/>
    <col min="12225" max="12225" width="14.85546875" style="110" bestFit="1" customWidth="1"/>
    <col min="12226" max="12226" width="11.28515625" style="110" bestFit="1" customWidth="1"/>
    <col min="12227" max="12227" width="14.7109375" style="110" bestFit="1" customWidth="1"/>
    <col min="12228" max="12228" width="11.5703125" style="110" bestFit="1" customWidth="1"/>
    <col min="12229" max="12229" width="18" style="110" bestFit="1" customWidth="1"/>
    <col min="12230" max="12230" width="7.42578125" style="110" bestFit="1" customWidth="1"/>
    <col min="12231" max="12231" width="14" style="110" bestFit="1" customWidth="1"/>
    <col min="12232" max="12236" width="14" style="110" customWidth="1"/>
    <col min="12237" max="12237" width="13.7109375" style="110" bestFit="1" customWidth="1"/>
    <col min="12238" max="12238" width="12.140625" style="110" bestFit="1" customWidth="1"/>
    <col min="12239" max="12239" width="10.5703125" style="110" bestFit="1" customWidth="1"/>
    <col min="12240" max="12241" width="18" style="110" bestFit="1" customWidth="1"/>
    <col min="12242" max="12242" width="8.7109375" style="110" bestFit="1" customWidth="1"/>
    <col min="12243" max="12243" width="14.5703125" style="110" bestFit="1" customWidth="1"/>
    <col min="12244" max="12244" width="15.140625" style="110" bestFit="1" customWidth="1"/>
    <col min="12245" max="12245" width="14.42578125" style="110" bestFit="1" customWidth="1"/>
    <col min="12246" max="12246" width="18.140625" style="110" bestFit="1" customWidth="1"/>
    <col min="12247" max="12247" width="11.28515625" style="110" bestFit="1" customWidth="1"/>
    <col min="12248" max="12248" width="18.85546875" style="110" bestFit="1" customWidth="1"/>
    <col min="12249" max="12249" width="15.5703125" style="110" bestFit="1" customWidth="1"/>
    <col min="12250" max="12250" width="20.42578125" style="110" bestFit="1" customWidth="1"/>
    <col min="12251" max="12251" width="11.42578125" style="110" bestFit="1" customWidth="1"/>
    <col min="12252" max="12252" width="19.42578125" style="110" bestFit="1" customWidth="1"/>
    <col min="12253" max="12253" width="16.28515625" style="110" bestFit="1" customWidth="1"/>
    <col min="12254" max="12254" width="11.42578125" style="110" bestFit="1" customWidth="1"/>
    <col min="12255" max="12255" width="7.5703125" style="110" bestFit="1" customWidth="1"/>
    <col min="12256" max="12256" width="18" style="110" bestFit="1" customWidth="1"/>
    <col min="12257" max="12257" width="14.5703125" style="110" bestFit="1" customWidth="1"/>
    <col min="12258" max="12258" width="14.42578125" style="110" bestFit="1" customWidth="1"/>
    <col min="12259" max="12259" width="12.85546875" style="110" bestFit="1" customWidth="1"/>
    <col min="12260" max="12260" width="8.140625" style="110" bestFit="1" customWidth="1"/>
    <col min="12261" max="12261" width="7.7109375" style="110" bestFit="1" customWidth="1"/>
    <col min="12262" max="12262" width="18.85546875" style="110" bestFit="1" customWidth="1"/>
    <col min="12263" max="12263" width="13.7109375" style="110" bestFit="1" customWidth="1"/>
    <col min="12264" max="12264" width="7.5703125" style="110" bestFit="1" customWidth="1"/>
    <col min="12265" max="12265" width="10.85546875" style="110" bestFit="1" customWidth="1"/>
    <col min="12266" max="12266" width="12.85546875" style="110" bestFit="1" customWidth="1"/>
    <col min="12267" max="12271" width="14" style="110" customWidth="1"/>
    <col min="12272" max="12272" width="15.42578125" style="110" bestFit="1" customWidth="1"/>
    <col min="12273" max="12273" width="13.140625" style="110" bestFit="1" customWidth="1"/>
    <col min="12274" max="12274" width="18.140625" style="110" bestFit="1" customWidth="1"/>
    <col min="12275" max="12276" width="15.42578125" style="110" bestFit="1" customWidth="1"/>
    <col min="12277" max="12277" width="9.7109375" style="110" bestFit="1" customWidth="1"/>
    <col min="12278" max="12278" width="15.85546875" style="110" bestFit="1" customWidth="1"/>
    <col min="12279" max="12283" width="14" style="110" customWidth="1"/>
    <col min="12284" max="12284" width="18.42578125" style="110" bestFit="1" customWidth="1"/>
    <col min="12285" max="12285" width="15.140625" style="110" bestFit="1" customWidth="1"/>
    <col min="12286" max="12286" width="15" style="110" bestFit="1" customWidth="1"/>
    <col min="12287" max="12287" width="18.140625" style="110" bestFit="1" customWidth="1"/>
    <col min="12288" max="12288" width="8.7109375" style="110" bestFit="1" customWidth="1"/>
    <col min="12289" max="12289" width="18.42578125" style="110" bestFit="1" customWidth="1"/>
    <col min="12290" max="12290" width="14.85546875" style="110" bestFit="1" customWidth="1"/>
    <col min="12291" max="12291" width="14.140625" style="110" bestFit="1" customWidth="1"/>
    <col min="12292" max="12292" width="13.42578125" style="110" bestFit="1" customWidth="1"/>
    <col min="12293" max="12293" width="8.7109375" style="110" bestFit="1" customWidth="1"/>
    <col min="12294" max="12294" width="15.42578125" style="110" bestFit="1" customWidth="1"/>
    <col min="12295" max="12295" width="12.85546875" style="110" bestFit="1" customWidth="1"/>
    <col min="12296" max="12296" width="15.42578125" style="110" bestFit="1" customWidth="1"/>
    <col min="12297" max="12297" width="19.85546875" style="110" bestFit="1" customWidth="1"/>
    <col min="12298" max="12298" width="10.5703125" style="110" bestFit="1" customWidth="1"/>
    <col min="12299" max="12299" width="19.85546875" style="110" bestFit="1" customWidth="1"/>
    <col min="12300" max="12300" width="15.28515625" style="110" bestFit="1" customWidth="1"/>
    <col min="12301" max="12301" width="15.85546875" style="110" bestFit="1" customWidth="1"/>
    <col min="12302" max="12302" width="17.42578125" style="110" bestFit="1" customWidth="1"/>
    <col min="12303" max="12303" width="14" style="110" bestFit="1" customWidth="1"/>
    <col min="12304" max="12310" width="14" style="110" customWidth="1"/>
    <col min="12311" max="12311" width="17.42578125" style="110" bestFit="1" customWidth="1"/>
    <col min="12312" max="12312" width="14" style="110" customWidth="1"/>
    <col min="12313" max="12313" width="9.5703125" style="110" bestFit="1" customWidth="1"/>
    <col min="12314" max="12314" width="15.5703125" style="110" bestFit="1" customWidth="1"/>
    <col min="12315" max="12315" width="16.5703125" style="110" bestFit="1" customWidth="1"/>
    <col min="12316" max="12316" width="14" style="110" customWidth="1"/>
    <col min="12317" max="12317" width="9.5703125" style="110" bestFit="1" customWidth="1"/>
    <col min="12318" max="12318" width="15.5703125" style="110" bestFit="1" customWidth="1"/>
    <col min="12319" max="12319" width="16.5703125" style="110" bestFit="1" customWidth="1"/>
    <col min="12320" max="12320" width="14.140625" style="110" bestFit="1" customWidth="1"/>
    <col min="12321" max="12325" width="14" style="110" customWidth="1"/>
    <col min="12326" max="12441" width="9.140625" style="110"/>
    <col min="12442" max="12442" width="0.140625" style="110" customWidth="1"/>
    <col min="12443" max="12443" width="17.140625" style="110" customWidth="1"/>
    <col min="12444" max="12444" width="8.5703125" style="110" customWidth="1"/>
    <col min="12445" max="12453" width="0" style="110" hidden="1" customWidth="1"/>
    <col min="12454" max="12454" width="5.140625" style="110" customWidth="1"/>
    <col min="12455" max="12455" width="0" style="110" hidden="1" customWidth="1"/>
    <col min="12456" max="12456" width="4.140625" style="110" customWidth="1"/>
    <col min="12457" max="12457" width="1.7109375" style="110" customWidth="1"/>
    <col min="12458" max="12458" width="5.28515625" style="110" customWidth="1"/>
    <col min="12459" max="12459" width="12.85546875" style="110" bestFit="1" customWidth="1"/>
    <col min="12460" max="12460" width="12.85546875" style="110" customWidth="1"/>
    <col min="12461" max="12464" width="9.140625" style="110"/>
    <col min="12465" max="12465" width="27.85546875" style="110" bestFit="1" customWidth="1"/>
    <col min="12466" max="12467" width="12.7109375" style="110" customWidth="1"/>
    <col min="12468" max="12468" width="9.140625" style="110"/>
    <col min="12469" max="12469" width="17" style="110" bestFit="1" customWidth="1"/>
    <col min="12470" max="12471" width="9.140625" style="110"/>
    <col min="12472" max="12472" width="14" style="110" bestFit="1" customWidth="1"/>
    <col min="12473" max="12473" width="12" style="110" bestFit="1" customWidth="1"/>
    <col min="12474" max="12474" width="12.5703125" style="110" bestFit="1" customWidth="1"/>
    <col min="12475" max="12475" width="14" style="110" bestFit="1" customWidth="1"/>
    <col min="12476" max="12476" width="19" style="110" bestFit="1" customWidth="1"/>
    <col min="12477" max="12477" width="15.7109375" style="110" bestFit="1" customWidth="1"/>
    <col min="12478" max="12478" width="22.28515625" style="110" bestFit="1" customWidth="1"/>
    <col min="12479" max="12479" width="10.5703125" style="110" bestFit="1" customWidth="1"/>
    <col min="12480" max="12480" width="14" style="110" bestFit="1" customWidth="1"/>
    <col min="12481" max="12481" width="14.85546875" style="110" bestFit="1" customWidth="1"/>
    <col min="12482" max="12482" width="11.28515625" style="110" bestFit="1" customWidth="1"/>
    <col min="12483" max="12483" width="14.7109375" style="110" bestFit="1" customWidth="1"/>
    <col min="12484" max="12484" width="11.5703125" style="110" bestFit="1" customWidth="1"/>
    <col min="12485" max="12485" width="18" style="110" bestFit="1" customWidth="1"/>
    <col min="12486" max="12486" width="7.42578125" style="110" bestFit="1" customWidth="1"/>
    <col min="12487" max="12487" width="14" style="110" bestFit="1" customWidth="1"/>
    <col min="12488" max="12492" width="14" style="110" customWidth="1"/>
    <col min="12493" max="12493" width="13.7109375" style="110" bestFit="1" customWidth="1"/>
    <col min="12494" max="12494" width="12.140625" style="110" bestFit="1" customWidth="1"/>
    <col min="12495" max="12495" width="10.5703125" style="110" bestFit="1" customWidth="1"/>
    <col min="12496" max="12497" width="18" style="110" bestFit="1" customWidth="1"/>
    <col min="12498" max="12498" width="8.7109375" style="110" bestFit="1" customWidth="1"/>
    <col min="12499" max="12499" width="14.5703125" style="110" bestFit="1" customWidth="1"/>
    <col min="12500" max="12500" width="15.140625" style="110" bestFit="1" customWidth="1"/>
    <col min="12501" max="12501" width="14.42578125" style="110" bestFit="1" customWidth="1"/>
    <col min="12502" max="12502" width="18.140625" style="110" bestFit="1" customWidth="1"/>
    <col min="12503" max="12503" width="11.28515625" style="110" bestFit="1" customWidth="1"/>
    <col min="12504" max="12504" width="18.85546875" style="110" bestFit="1" customWidth="1"/>
    <col min="12505" max="12505" width="15.5703125" style="110" bestFit="1" customWidth="1"/>
    <col min="12506" max="12506" width="20.42578125" style="110" bestFit="1" customWidth="1"/>
    <col min="12507" max="12507" width="11.42578125" style="110" bestFit="1" customWidth="1"/>
    <col min="12508" max="12508" width="19.42578125" style="110" bestFit="1" customWidth="1"/>
    <col min="12509" max="12509" width="16.28515625" style="110" bestFit="1" customWidth="1"/>
    <col min="12510" max="12510" width="11.42578125" style="110" bestFit="1" customWidth="1"/>
    <col min="12511" max="12511" width="7.5703125" style="110" bestFit="1" customWidth="1"/>
    <col min="12512" max="12512" width="18" style="110" bestFit="1" customWidth="1"/>
    <col min="12513" max="12513" width="14.5703125" style="110" bestFit="1" customWidth="1"/>
    <col min="12514" max="12514" width="14.42578125" style="110" bestFit="1" customWidth="1"/>
    <col min="12515" max="12515" width="12.85546875" style="110" bestFit="1" customWidth="1"/>
    <col min="12516" max="12516" width="8.140625" style="110" bestFit="1" customWidth="1"/>
    <col min="12517" max="12517" width="7.7109375" style="110" bestFit="1" customWidth="1"/>
    <col min="12518" max="12518" width="18.85546875" style="110" bestFit="1" customWidth="1"/>
    <col min="12519" max="12519" width="13.7109375" style="110" bestFit="1" customWidth="1"/>
    <col min="12520" max="12520" width="7.5703125" style="110" bestFit="1" customWidth="1"/>
    <col min="12521" max="12521" width="10.85546875" style="110" bestFit="1" customWidth="1"/>
    <col min="12522" max="12522" width="12.85546875" style="110" bestFit="1" customWidth="1"/>
    <col min="12523" max="12527" width="14" style="110" customWidth="1"/>
    <col min="12528" max="12528" width="15.42578125" style="110" bestFit="1" customWidth="1"/>
    <col min="12529" max="12529" width="13.140625" style="110" bestFit="1" customWidth="1"/>
    <col min="12530" max="12530" width="18.140625" style="110" bestFit="1" customWidth="1"/>
    <col min="12531" max="12532" width="15.42578125" style="110" bestFit="1" customWidth="1"/>
    <col min="12533" max="12533" width="9.7109375" style="110" bestFit="1" customWidth="1"/>
    <col min="12534" max="12534" width="15.85546875" style="110" bestFit="1" customWidth="1"/>
    <col min="12535" max="12539" width="14" style="110" customWidth="1"/>
    <col min="12540" max="12540" width="18.42578125" style="110" bestFit="1" customWidth="1"/>
    <col min="12541" max="12541" width="15.140625" style="110" bestFit="1" customWidth="1"/>
    <col min="12542" max="12542" width="15" style="110" bestFit="1" customWidth="1"/>
    <col min="12543" max="12543" width="18.140625" style="110" bestFit="1" customWidth="1"/>
    <col min="12544" max="12544" width="8.7109375" style="110" bestFit="1" customWidth="1"/>
    <col min="12545" max="12545" width="18.42578125" style="110" bestFit="1" customWidth="1"/>
    <col min="12546" max="12546" width="14.85546875" style="110" bestFit="1" customWidth="1"/>
    <col min="12547" max="12547" width="14.140625" style="110" bestFit="1" customWidth="1"/>
    <col min="12548" max="12548" width="13.42578125" style="110" bestFit="1" customWidth="1"/>
    <col min="12549" max="12549" width="8.7109375" style="110" bestFit="1" customWidth="1"/>
    <col min="12550" max="12550" width="15.42578125" style="110" bestFit="1" customWidth="1"/>
    <col min="12551" max="12551" width="12.85546875" style="110" bestFit="1" customWidth="1"/>
    <col min="12552" max="12552" width="15.42578125" style="110" bestFit="1" customWidth="1"/>
    <col min="12553" max="12553" width="19.85546875" style="110" bestFit="1" customWidth="1"/>
    <col min="12554" max="12554" width="10.5703125" style="110" bestFit="1" customWidth="1"/>
    <col min="12555" max="12555" width="19.85546875" style="110" bestFit="1" customWidth="1"/>
    <col min="12556" max="12556" width="15.28515625" style="110" bestFit="1" customWidth="1"/>
    <col min="12557" max="12557" width="15.85546875" style="110" bestFit="1" customWidth="1"/>
    <col min="12558" max="12558" width="17.42578125" style="110" bestFit="1" customWidth="1"/>
    <col min="12559" max="12559" width="14" style="110" bestFit="1" customWidth="1"/>
    <col min="12560" max="12566" width="14" style="110" customWidth="1"/>
    <col min="12567" max="12567" width="17.42578125" style="110" bestFit="1" customWidth="1"/>
    <col min="12568" max="12568" width="14" style="110" customWidth="1"/>
    <col min="12569" max="12569" width="9.5703125" style="110" bestFit="1" customWidth="1"/>
    <col min="12570" max="12570" width="15.5703125" style="110" bestFit="1" customWidth="1"/>
    <col min="12571" max="12571" width="16.5703125" style="110" bestFit="1" customWidth="1"/>
    <col min="12572" max="12572" width="14" style="110" customWidth="1"/>
    <col min="12573" max="12573" width="9.5703125" style="110" bestFit="1" customWidth="1"/>
    <col min="12574" max="12574" width="15.5703125" style="110" bestFit="1" customWidth="1"/>
    <col min="12575" max="12575" width="16.5703125" style="110" bestFit="1" customWidth="1"/>
    <col min="12576" max="12576" width="14.140625" style="110" bestFit="1" customWidth="1"/>
    <col min="12577" max="12581" width="14" style="110" customWidth="1"/>
    <col min="12582" max="12697" width="9.140625" style="110"/>
    <col min="12698" max="12698" width="0.140625" style="110" customWidth="1"/>
    <col min="12699" max="12699" width="17.140625" style="110" customWidth="1"/>
    <col min="12700" max="12700" width="8.5703125" style="110" customWidth="1"/>
    <col min="12701" max="12709" width="0" style="110" hidden="1" customWidth="1"/>
    <col min="12710" max="12710" width="5.140625" style="110" customWidth="1"/>
    <col min="12711" max="12711" width="0" style="110" hidden="1" customWidth="1"/>
    <col min="12712" max="12712" width="4.140625" style="110" customWidth="1"/>
    <col min="12713" max="12713" width="1.7109375" style="110" customWidth="1"/>
    <col min="12714" max="12714" width="5.28515625" style="110" customWidth="1"/>
    <col min="12715" max="12715" width="12.85546875" style="110" bestFit="1" customWidth="1"/>
    <col min="12716" max="12716" width="12.85546875" style="110" customWidth="1"/>
    <col min="12717" max="12720" width="9.140625" style="110"/>
    <col min="12721" max="12721" width="27.85546875" style="110" bestFit="1" customWidth="1"/>
    <col min="12722" max="12723" width="12.7109375" style="110" customWidth="1"/>
    <col min="12724" max="12724" width="9.140625" style="110"/>
    <col min="12725" max="12725" width="17" style="110" bestFit="1" customWidth="1"/>
    <col min="12726" max="12727" width="9.140625" style="110"/>
    <col min="12728" max="12728" width="14" style="110" bestFit="1" customWidth="1"/>
    <col min="12729" max="12729" width="12" style="110" bestFit="1" customWidth="1"/>
    <col min="12730" max="12730" width="12.5703125" style="110" bestFit="1" customWidth="1"/>
    <col min="12731" max="12731" width="14" style="110" bestFit="1" customWidth="1"/>
    <col min="12732" max="12732" width="19" style="110" bestFit="1" customWidth="1"/>
    <col min="12733" max="12733" width="15.7109375" style="110" bestFit="1" customWidth="1"/>
    <col min="12734" max="12734" width="22.28515625" style="110" bestFit="1" customWidth="1"/>
    <col min="12735" max="12735" width="10.5703125" style="110" bestFit="1" customWidth="1"/>
    <col min="12736" max="12736" width="14" style="110" bestFit="1" customWidth="1"/>
    <col min="12737" max="12737" width="14.85546875" style="110" bestFit="1" customWidth="1"/>
    <col min="12738" max="12738" width="11.28515625" style="110" bestFit="1" customWidth="1"/>
    <col min="12739" max="12739" width="14.7109375" style="110" bestFit="1" customWidth="1"/>
    <col min="12740" max="12740" width="11.5703125" style="110" bestFit="1" customWidth="1"/>
    <col min="12741" max="12741" width="18" style="110" bestFit="1" customWidth="1"/>
    <col min="12742" max="12742" width="7.42578125" style="110" bestFit="1" customWidth="1"/>
    <col min="12743" max="12743" width="14" style="110" bestFit="1" customWidth="1"/>
    <col min="12744" max="12748" width="14" style="110" customWidth="1"/>
    <col min="12749" max="12749" width="13.7109375" style="110" bestFit="1" customWidth="1"/>
    <col min="12750" max="12750" width="12.140625" style="110" bestFit="1" customWidth="1"/>
    <col min="12751" max="12751" width="10.5703125" style="110" bestFit="1" customWidth="1"/>
    <col min="12752" max="12753" width="18" style="110" bestFit="1" customWidth="1"/>
    <col min="12754" max="12754" width="8.7109375" style="110" bestFit="1" customWidth="1"/>
    <col min="12755" max="12755" width="14.5703125" style="110" bestFit="1" customWidth="1"/>
    <col min="12756" max="12756" width="15.140625" style="110" bestFit="1" customWidth="1"/>
    <col min="12757" max="12757" width="14.42578125" style="110" bestFit="1" customWidth="1"/>
    <col min="12758" max="12758" width="18.140625" style="110" bestFit="1" customWidth="1"/>
    <col min="12759" max="12759" width="11.28515625" style="110" bestFit="1" customWidth="1"/>
    <col min="12760" max="12760" width="18.85546875" style="110" bestFit="1" customWidth="1"/>
    <col min="12761" max="12761" width="15.5703125" style="110" bestFit="1" customWidth="1"/>
    <col min="12762" max="12762" width="20.42578125" style="110" bestFit="1" customWidth="1"/>
    <col min="12763" max="12763" width="11.42578125" style="110" bestFit="1" customWidth="1"/>
    <col min="12764" max="12764" width="19.42578125" style="110" bestFit="1" customWidth="1"/>
    <col min="12765" max="12765" width="16.28515625" style="110" bestFit="1" customWidth="1"/>
    <col min="12766" max="12766" width="11.42578125" style="110" bestFit="1" customWidth="1"/>
    <col min="12767" max="12767" width="7.5703125" style="110" bestFit="1" customWidth="1"/>
    <col min="12768" max="12768" width="18" style="110" bestFit="1" customWidth="1"/>
    <col min="12769" max="12769" width="14.5703125" style="110" bestFit="1" customWidth="1"/>
    <col min="12770" max="12770" width="14.42578125" style="110" bestFit="1" customWidth="1"/>
    <col min="12771" max="12771" width="12.85546875" style="110" bestFit="1" customWidth="1"/>
    <col min="12772" max="12772" width="8.140625" style="110" bestFit="1" customWidth="1"/>
    <col min="12773" max="12773" width="7.7109375" style="110" bestFit="1" customWidth="1"/>
    <col min="12774" max="12774" width="18.85546875" style="110" bestFit="1" customWidth="1"/>
    <col min="12775" max="12775" width="13.7109375" style="110" bestFit="1" customWidth="1"/>
    <col min="12776" max="12776" width="7.5703125" style="110" bestFit="1" customWidth="1"/>
    <col min="12777" max="12777" width="10.85546875" style="110" bestFit="1" customWidth="1"/>
    <col min="12778" max="12778" width="12.85546875" style="110" bestFit="1" customWidth="1"/>
    <col min="12779" max="12783" width="14" style="110" customWidth="1"/>
    <col min="12784" max="12784" width="15.42578125" style="110" bestFit="1" customWidth="1"/>
    <col min="12785" max="12785" width="13.140625" style="110" bestFit="1" customWidth="1"/>
    <col min="12786" max="12786" width="18.140625" style="110" bestFit="1" customWidth="1"/>
    <col min="12787" max="12788" width="15.42578125" style="110" bestFit="1" customWidth="1"/>
    <col min="12789" max="12789" width="9.7109375" style="110" bestFit="1" customWidth="1"/>
    <col min="12790" max="12790" width="15.85546875" style="110" bestFit="1" customWidth="1"/>
    <col min="12791" max="12795" width="14" style="110" customWidth="1"/>
    <col min="12796" max="12796" width="18.42578125" style="110" bestFit="1" customWidth="1"/>
    <col min="12797" max="12797" width="15.140625" style="110" bestFit="1" customWidth="1"/>
    <col min="12798" max="12798" width="15" style="110" bestFit="1" customWidth="1"/>
    <col min="12799" max="12799" width="18.140625" style="110" bestFit="1" customWidth="1"/>
    <col min="12800" max="12800" width="8.7109375" style="110" bestFit="1" customWidth="1"/>
    <col min="12801" max="12801" width="18.42578125" style="110" bestFit="1" customWidth="1"/>
    <col min="12802" max="12802" width="14.85546875" style="110" bestFit="1" customWidth="1"/>
    <col min="12803" max="12803" width="14.140625" style="110" bestFit="1" customWidth="1"/>
    <col min="12804" max="12804" width="13.42578125" style="110" bestFit="1" customWidth="1"/>
    <col min="12805" max="12805" width="8.7109375" style="110" bestFit="1" customWidth="1"/>
    <col min="12806" max="12806" width="15.42578125" style="110" bestFit="1" customWidth="1"/>
    <col min="12807" max="12807" width="12.85546875" style="110" bestFit="1" customWidth="1"/>
    <col min="12808" max="12808" width="15.42578125" style="110" bestFit="1" customWidth="1"/>
    <col min="12809" max="12809" width="19.85546875" style="110" bestFit="1" customWidth="1"/>
    <col min="12810" max="12810" width="10.5703125" style="110" bestFit="1" customWidth="1"/>
    <col min="12811" max="12811" width="19.85546875" style="110" bestFit="1" customWidth="1"/>
    <col min="12812" max="12812" width="15.28515625" style="110" bestFit="1" customWidth="1"/>
    <col min="12813" max="12813" width="15.85546875" style="110" bestFit="1" customWidth="1"/>
    <col min="12814" max="12814" width="17.42578125" style="110" bestFit="1" customWidth="1"/>
    <col min="12815" max="12815" width="14" style="110" bestFit="1" customWidth="1"/>
    <col min="12816" max="12822" width="14" style="110" customWidth="1"/>
    <col min="12823" max="12823" width="17.42578125" style="110" bestFit="1" customWidth="1"/>
    <col min="12824" max="12824" width="14" style="110" customWidth="1"/>
    <col min="12825" max="12825" width="9.5703125" style="110" bestFit="1" customWidth="1"/>
    <col min="12826" max="12826" width="15.5703125" style="110" bestFit="1" customWidth="1"/>
    <col min="12827" max="12827" width="16.5703125" style="110" bestFit="1" customWidth="1"/>
    <col min="12828" max="12828" width="14" style="110" customWidth="1"/>
    <col min="12829" max="12829" width="9.5703125" style="110" bestFit="1" customWidth="1"/>
    <col min="12830" max="12830" width="15.5703125" style="110" bestFit="1" customWidth="1"/>
    <col min="12831" max="12831" width="16.5703125" style="110" bestFit="1" customWidth="1"/>
    <col min="12832" max="12832" width="14.140625" style="110" bestFit="1" customWidth="1"/>
    <col min="12833" max="12837" width="14" style="110" customWidth="1"/>
    <col min="12838" max="12953" width="9.140625" style="110"/>
    <col min="12954" max="12954" width="0.140625" style="110" customWidth="1"/>
    <col min="12955" max="12955" width="17.140625" style="110" customWidth="1"/>
    <col min="12956" max="12956" width="8.5703125" style="110" customWidth="1"/>
    <col min="12957" max="12965" width="0" style="110" hidden="1" customWidth="1"/>
    <col min="12966" max="12966" width="5.140625" style="110" customWidth="1"/>
    <col min="12967" max="12967" width="0" style="110" hidden="1" customWidth="1"/>
    <col min="12968" max="12968" width="4.140625" style="110" customWidth="1"/>
    <col min="12969" max="12969" width="1.7109375" style="110" customWidth="1"/>
    <col min="12970" max="12970" width="5.28515625" style="110" customWidth="1"/>
    <col min="12971" max="12971" width="12.85546875" style="110" bestFit="1" customWidth="1"/>
    <col min="12972" max="12972" width="12.85546875" style="110" customWidth="1"/>
    <col min="12973" max="12976" width="9.140625" style="110"/>
    <col min="12977" max="12977" width="27.85546875" style="110" bestFit="1" customWidth="1"/>
    <col min="12978" max="12979" width="12.7109375" style="110" customWidth="1"/>
    <col min="12980" max="12980" width="9.140625" style="110"/>
    <col min="12981" max="12981" width="17" style="110" bestFit="1" customWidth="1"/>
    <col min="12982" max="12983" width="9.140625" style="110"/>
    <col min="12984" max="12984" width="14" style="110" bestFit="1" customWidth="1"/>
    <col min="12985" max="12985" width="12" style="110" bestFit="1" customWidth="1"/>
    <col min="12986" max="12986" width="12.5703125" style="110" bestFit="1" customWidth="1"/>
    <col min="12987" max="12987" width="14" style="110" bestFit="1" customWidth="1"/>
    <col min="12988" max="12988" width="19" style="110" bestFit="1" customWidth="1"/>
    <col min="12989" max="12989" width="15.7109375" style="110" bestFit="1" customWidth="1"/>
    <col min="12990" max="12990" width="22.28515625" style="110" bestFit="1" customWidth="1"/>
    <col min="12991" max="12991" width="10.5703125" style="110" bestFit="1" customWidth="1"/>
    <col min="12992" max="12992" width="14" style="110" bestFit="1" customWidth="1"/>
    <col min="12993" max="12993" width="14.85546875" style="110" bestFit="1" customWidth="1"/>
    <col min="12994" max="12994" width="11.28515625" style="110" bestFit="1" customWidth="1"/>
    <col min="12995" max="12995" width="14.7109375" style="110" bestFit="1" customWidth="1"/>
    <col min="12996" max="12996" width="11.5703125" style="110" bestFit="1" customWidth="1"/>
    <col min="12997" max="12997" width="18" style="110" bestFit="1" customWidth="1"/>
    <col min="12998" max="12998" width="7.42578125" style="110" bestFit="1" customWidth="1"/>
    <col min="12999" max="12999" width="14" style="110" bestFit="1" customWidth="1"/>
    <col min="13000" max="13004" width="14" style="110" customWidth="1"/>
    <col min="13005" max="13005" width="13.7109375" style="110" bestFit="1" customWidth="1"/>
    <col min="13006" max="13006" width="12.140625" style="110" bestFit="1" customWidth="1"/>
    <col min="13007" max="13007" width="10.5703125" style="110" bestFit="1" customWidth="1"/>
    <col min="13008" max="13009" width="18" style="110" bestFit="1" customWidth="1"/>
    <col min="13010" max="13010" width="8.7109375" style="110" bestFit="1" customWidth="1"/>
    <col min="13011" max="13011" width="14.5703125" style="110" bestFit="1" customWidth="1"/>
    <col min="13012" max="13012" width="15.140625" style="110" bestFit="1" customWidth="1"/>
    <col min="13013" max="13013" width="14.42578125" style="110" bestFit="1" customWidth="1"/>
    <col min="13014" max="13014" width="18.140625" style="110" bestFit="1" customWidth="1"/>
    <col min="13015" max="13015" width="11.28515625" style="110" bestFit="1" customWidth="1"/>
    <col min="13016" max="13016" width="18.85546875" style="110" bestFit="1" customWidth="1"/>
    <col min="13017" max="13017" width="15.5703125" style="110" bestFit="1" customWidth="1"/>
    <col min="13018" max="13018" width="20.42578125" style="110" bestFit="1" customWidth="1"/>
    <col min="13019" max="13019" width="11.42578125" style="110" bestFit="1" customWidth="1"/>
    <col min="13020" max="13020" width="19.42578125" style="110" bestFit="1" customWidth="1"/>
    <col min="13021" max="13021" width="16.28515625" style="110" bestFit="1" customWidth="1"/>
    <col min="13022" max="13022" width="11.42578125" style="110" bestFit="1" customWidth="1"/>
    <col min="13023" max="13023" width="7.5703125" style="110" bestFit="1" customWidth="1"/>
    <col min="13024" max="13024" width="18" style="110" bestFit="1" customWidth="1"/>
    <col min="13025" max="13025" width="14.5703125" style="110" bestFit="1" customWidth="1"/>
    <col min="13026" max="13026" width="14.42578125" style="110" bestFit="1" customWidth="1"/>
    <col min="13027" max="13027" width="12.85546875" style="110" bestFit="1" customWidth="1"/>
    <col min="13028" max="13028" width="8.140625" style="110" bestFit="1" customWidth="1"/>
    <col min="13029" max="13029" width="7.7109375" style="110" bestFit="1" customWidth="1"/>
    <col min="13030" max="13030" width="18.85546875" style="110" bestFit="1" customWidth="1"/>
    <col min="13031" max="13031" width="13.7109375" style="110" bestFit="1" customWidth="1"/>
    <col min="13032" max="13032" width="7.5703125" style="110" bestFit="1" customWidth="1"/>
    <col min="13033" max="13033" width="10.85546875" style="110" bestFit="1" customWidth="1"/>
    <col min="13034" max="13034" width="12.85546875" style="110" bestFit="1" customWidth="1"/>
    <col min="13035" max="13039" width="14" style="110" customWidth="1"/>
    <col min="13040" max="13040" width="15.42578125" style="110" bestFit="1" customWidth="1"/>
    <col min="13041" max="13041" width="13.140625" style="110" bestFit="1" customWidth="1"/>
    <col min="13042" max="13042" width="18.140625" style="110" bestFit="1" customWidth="1"/>
    <col min="13043" max="13044" width="15.42578125" style="110" bestFit="1" customWidth="1"/>
    <col min="13045" max="13045" width="9.7109375" style="110" bestFit="1" customWidth="1"/>
    <col min="13046" max="13046" width="15.85546875" style="110" bestFit="1" customWidth="1"/>
    <col min="13047" max="13051" width="14" style="110" customWidth="1"/>
    <col min="13052" max="13052" width="18.42578125" style="110" bestFit="1" customWidth="1"/>
    <col min="13053" max="13053" width="15.140625" style="110" bestFit="1" customWidth="1"/>
    <col min="13054" max="13054" width="15" style="110" bestFit="1" customWidth="1"/>
    <col min="13055" max="13055" width="18.140625" style="110" bestFit="1" customWidth="1"/>
    <col min="13056" max="13056" width="8.7109375" style="110" bestFit="1" customWidth="1"/>
    <col min="13057" max="13057" width="18.42578125" style="110" bestFit="1" customWidth="1"/>
    <col min="13058" max="13058" width="14.85546875" style="110" bestFit="1" customWidth="1"/>
    <col min="13059" max="13059" width="14.140625" style="110" bestFit="1" customWidth="1"/>
    <col min="13060" max="13060" width="13.42578125" style="110" bestFit="1" customWidth="1"/>
    <col min="13061" max="13061" width="8.7109375" style="110" bestFit="1" customWidth="1"/>
    <col min="13062" max="13062" width="15.42578125" style="110" bestFit="1" customWidth="1"/>
    <col min="13063" max="13063" width="12.85546875" style="110" bestFit="1" customWidth="1"/>
    <col min="13064" max="13064" width="15.42578125" style="110" bestFit="1" customWidth="1"/>
    <col min="13065" max="13065" width="19.85546875" style="110" bestFit="1" customWidth="1"/>
    <col min="13066" max="13066" width="10.5703125" style="110" bestFit="1" customWidth="1"/>
    <col min="13067" max="13067" width="19.85546875" style="110" bestFit="1" customWidth="1"/>
    <col min="13068" max="13068" width="15.28515625" style="110" bestFit="1" customWidth="1"/>
    <col min="13069" max="13069" width="15.85546875" style="110" bestFit="1" customWidth="1"/>
    <col min="13070" max="13070" width="17.42578125" style="110" bestFit="1" customWidth="1"/>
    <col min="13071" max="13071" width="14" style="110" bestFit="1" customWidth="1"/>
    <col min="13072" max="13078" width="14" style="110" customWidth="1"/>
    <col min="13079" max="13079" width="17.42578125" style="110" bestFit="1" customWidth="1"/>
    <col min="13080" max="13080" width="14" style="110" customWidth="1"/>
    <col min="13081" max="13081" width="9.5703125" style="110" bestFit="1" customWidth="1"/>
    <col min="13082" max="13082" width="15.5703125" style="110" bestFit="1" customWidth="1"/>
    <col min="13083" max="13083" width="16.5703125" style="110" bestFit="1" customWidth="1"/>
    <col min="13084" max="13084" width="14" style="110" customWidth="1"/>
    <col min="13085" max="13085" width="9.5703125" style="110" bestFit="1" customWidth="1"/>
    <col min="13086" max="13086" width="15.5703125" style="110" bestFit="1" customWidth="1"/>
    <col min="13087" max="13087" width="16.5703125" style="110" bestFit="1" customWidth="1"/>
    <col min="13088" max="13088" width="14.140625" style="110" bestFit="1" customWidth="1"/>
    <col min="13089" max="13093" width="14" style="110" customWidth="1"/>
    <col min="13094" max="13209" width="9.140625" style="110"/>
    <col min="13210" max="13210" width="0.140625" style="110" customWidth="1"/>
    <col min="13211" max="13211" width="17.140625" style="110" customWidth="1"/>
    <col min="13212" max="13212" width="8.5703125" style="110" customWidth="1"/>
    <col min="13213" max="13221" width="0" style="110" hidden="1" customWidth="1"/>
    <col min="13222" max="13222" width="5.140625" style="110" customWidth="1"/>
    <col min="13223" max="13223" width="0" style="110" hidden="1" customWidth="1"/>
    <col min="13224" max="13224" width="4.140625" style="110" customWidth="1"/>
    <col min="13225" max="13225" width="1.7109375" style="110" customWidth="1"/>
    <col min="13226" max="13226" width="5.28515625" style="110" customWidth="1"/>
    <col min="13227" max="13227" width="12.85546875" style="110" bestFit="1" customWidth="1"/>
    <col min="13228" max="13228" width="12.85546875" style="110" customWidth="1"/>
    <col min="13229" max="13232" width="9.140625" style="110"/>
    <col min="13233" max="13233" width="27.85546875" style="110" bestFit="1" customWidth="1"/>
    <col min="13234" max="13235" width="12.7109375" style="110" customWidth="1"/>
    <col min="13236" max="13236" width="9.140625" style="110"/>
    <col min="13237" max="13237" width="17" style="110" bestFit="1" customWidth="1"/>
    <col min="13238" max="13239" width="9.140625" style="110"/>
    <col min="13240" max="13240" width="14" style="110" bestFit="1" customWidth="1"/>
    <col min="13241" max="13241" width="12" style="110" bestFit="1" customWidth="1"/>
    <col min="13242" max="13242" width="12.5703125" style="110" bestFit="1" customWidth="1"/>
    <col min="13243" max="13243" width="14" style="110" bestFit="1" customWidth="1"/>
    <col min="13244" max="13244" width="19" style="110" bestFit="1" customWidth="1"/>
    <col min="13245" max="13245" width="15.7109375" style="110" bestFit="1" customWidth="1"/>
    <col min="13246" max="13246" width="22.28515625" style="110" bestFit="1" customWidth="1"/>
    <col min="13247" max="13247" width="10.5703125" style="110" bestFit="1" customWidth="1"/>
    <col min="13248" max="13248" width="14" style="110" bestFit="1" customWidth="1"/>
    <col min="13249" max="13249" width="14.85546875" style="110" bestFit="1" customWidth="1"/>
    <col min="13250" max="13250" width="11.28515625" style="110" bestFit="1" customWidth="1"/>
    <col min="13251" max="13251" width="14.7109375" style="110" bestFit="1" customWidth="1"/>
    <col min="13252" max="13252" width="11.5703125" style="110" bestFit="1" customWidth="1"/>
    <col min="13253" max="13253" width="18" style="110" bestFit="1" customWidth="1"/>
    <col min="13254" max="13254" width="7.42578125" style="110" bestFit="1" customWidth="1"/>
    <col min="13255" max="13255" width="14" style="110" bestFit="1" customWidth="1"/>
    <col min="13256" max="13260" width="14" style="110" customWidth="1"/>
    <col min="13261" max="13261" width="13.7109375" style="110" bestFit="1" customWidth="1"/>
    <col min="13262" max="13262" width="12.140625" style="110" bestFit="1" customWidth="1"/>
    <col min="13263" max="13263" width="10.5703125" style="110" bestFit="1" customWidth="1"/>
    <col min="13264" max="13265" width="18" style="110" bestFit="1" customWidth="1"/>
    <col min="13266" max="13266" width="8.7109375" style="110" bestFit="1" customWidth="1"/>
    <col min="13267" max="13267" width="14.5703125" style="110" bestFit="1" customWidth="1"/>
    <col min="13268" max="13268" width="15.140625" style="110" bestFit="1" customWidth="1"/>
    <col min="13269" max="13269" width="14.42578125" style="110" bestFit="1" customWidth="1"/>
    <col min="13270" max="13270" width="18.140625" style="110" bestFit="1" customWidth="1"/>
    <col min="13271" max="13271" width="11.28515625" style="110" bestFit="1" customWidth="1"/>
    <col min="13272" max="13272" width="18.85546875" style="110" bestFit="1" customWidth="1"/>
    <col min="13273" max="13273" width="15.5703125" style="110" bestFit="1" customWidth="1"/>
    <col min="13274" max="13274" width="20.42578125" style="110" bestFit="1" customWidth="1"/>
    <col min="13275" max="13275" width="11.42578125" style="110" bestFit="1" customWidth="1"/>
    <col min="13276" max="13276" width="19.42578125" style="110" bestFit="1" customWidth="1"/>
    <col min="13277" max="13277" width="16.28515625" style="110" bestFit="1" customWidth="1"/>
    <col min="13278" max="13278" width="11.42578125" style="110" bestFit="1" customWidth="1"/>
    <col min="13279" max="13279" width="7.5703125" style="110" bestFit="1" customWidth="1"/>
    <col min="13280" max="13280" width="18" style="110" bestFit="1" customWidth="1"/>
    <col min="13281" max="13281" width="14.5703125" style="110" bestFit="1" customWidth="1"/>
    <col min="13282" max="13282" width="14.42578125" style="110" bestFit="1" customWidth="1"/>
    <col min="13283" max="13283" width="12.85546875" style="110" bestFit="1" customWidth="1"/>
    <col min="13284" max="13284" width="8.140625" style="110" bestFit="1" customWidth="1"/>
    <col min="13285" max="13285" width="7.7109375" style="110" bestFit="1" customWidth="1"/>
    <col min="13286" max="13286" width="18.85546875" style="110" bestFit="1" customWidth="1"/>
    <col min="13287" max="13287" width="13.7109375" style="110" bestFit="1" customWidth="1"/>
    <col min="13288" max="13288" width="7.5703125" style="110" bestFit="1" customWidth="1"/>
    <col min="13289" max="13289" width="10.85546875" style="110" bestFit="1" customWidth="1"/>
    <col min="13290" max="13290" width="12.85546875" style="110" bestFit="1" customWidth="1"/>
    <col min="13291" max="13295" width="14" style="110" customWidth="1"/>
    <col min="13296" max="13296" width="15.42578125" style="110" bestFit="1" customWidth="1"/>
    <col min="13297" max="13297" width="13.140625" style="110" bestFit="1" customWidth="1"/>
    <col min="13298" max="13298" width="18.140625" style="110" bestFit="1" customWidth="1"/>
    <col min="13299" max="13300" width="15.42578125" style="110" bestFit="1" customWidth="1"/>
    <col min="13301" max="13301" width="9.7109375" style="110" bestFit="1" customWidth="1"/>
    <col min="13302" max="13302" width="15.85546875" style="110" bestFit="1" customWidth="1"/>
    <col min="13303" max="13307" width="14" style="110" customWidth="1"/>
    <col min="13308" max="13308" width="18.42578125" style="110" bestFit="1" customWidth="1"/>
    <col min="13309" max="13309" width="15.140625" style="110" bestFit="1" customWidth="1"/>
    <col min="13310" max="13310" width="15" style="110" bestFit="1" customWidth="1"/>
    <col min="13311" max="13311" width="18.140625" style="110" bestFit="1" customWidth="1"/>
    <col min="13312" max="13312" width="8.7109375" style="110" bestFit="1" customWidth="1"/>
    <col min="13313" max="13313" width="18.42578125" style="110" bestFit="1" customWidth="1"/>
    <col min="13314" max="13314" width="14.85546875" style="110" bestFit="1" customWidth="1"/>
    <col min="13315" max="13315" width="14.140625" style="110" bestFit="1" customWidth="1"/>
    <col min="13316" max="13316" width="13.42578125" style="110" bestFit="1" customWidth="1"/>
    <col min="13317" max="13317" width="8.7109375" style="110" bestFit="1" customWidth="1"/>
    <col min="13318" max="13318" width="15.42578125" style="110" bestFit="1" customWidth="1"/>
    <col min="13319" max="13319" width="12.85546875" style="110" bestFit="1" customWidth="1"/>
    <col min="13320" max="13320" width="15.42578125" style="110" bestFit="1" customWidth="1"/>
    <col min="13321" max="13321" width="19.85546875" style="110" bestFit="1" customWidth="1"/>
    <col min="13322" max="13322" width="10.5703125" style="110" bestFit="1" customWidth="1"/>
    <col min="13323" max="13323" width="19.85546875" style="110" bestFit="1" customWidth="1"/>
    <col min="13324" max="13324" width="15.28515625" style="110" bestFit="1" customWidth="1"/>
    <col min="13325" max="13325" width="15.85546875" style="110" bestFit="1" customWidth="1"/>
    <col min="13326" max="13326" width="17.42578125" style="110" bestFit="1" customWidth="1"/>
    <col min="13327" max="13327" width="14" style="110" bestFit="1" customWidth="1"/>
    <col min="13328" max="13334" width="14" style="110" customWidth="1"/>
    <col min="13335" max="13335" width="17.42578125" style="110" bestFit="1" customWidth="1"/>
    <col min="13336" max="13336" width="14" style="110" customWidth="1"/>
    <col min="13337" max="13337" width="9.5703125" style="110" bestFit="1" customWidth="1"/>
    <col min="13338" max="13338" width="15.5703125" style="110" bestFit="1" customWidth="1"/>
    <col min="13339" max="13339" width="16.5703125" style="110" bestFit="1" customWidth="1"/>
    <col min="13340" max="13340" width="14" style="110" customWidth="1"/>
    <col min="13341" max="13341" width="9.5703125" style="110" bestFit="1" customWidth="1"/>
    <col min="13342" max="13342" width="15.5703125" style="110" bestFit="1" customWidth="1"/>
    <col min="13343" max="13343" width="16.5703125" style="110" bestFit="1" customWidth="1"/>
    <col min="13344" max="13344" width="14.140625" style="110" bestFit="1" customWidth="1"/>
    <col min="13345" max="13349" width="14" style="110" customWidth="1"/>
    <col min="13350" max="13465" width="9.140625" style="110"/>
    <col min="13466" max="13466" width="0.140625" style="110" customWidth="1"/>
    <col min="13467" max="13467" width="17.140625" style="110" customWidth="1"/>
    <col min="13468" max="13468" width="8.5703125" style="110" customWidth="1"/>
    <col min="13469" max="13477" width="0" style="110" hidden="1" customWidth="1"/>
    <col min="13478" max="13478" width="5.140625" style="110" customWidth="1"/>
    <col min="13479" max="13479" width="0" style="110" hidden="1" customWidth="1"/>
    <col min="13480" max="13480" width="4.140625" style="110" customWidth="1"/>
    <col min="13481" max="13481" width="1.7109375" style="110" customWidth="1"/>
    <col min="13482" max="13482" width="5.28515625" style="110" customWidth="1"/>
    <col min="13483" max="13483" width="12.85546875" style="110" bestFit="1" customWidth="1"/>
    <col min="13484" max="13484" width="12.85546875" style="110" customWidth="1"/>
    <col min="13485" max="13488" width="9.140625" style="110"/>
    <col min="13489" max="13489" width="27.85546875" style="110" bestFit="1" customWidth="1"/>
    <col min="13490" max="13491" width="12.7109375" style="110" customWidth="1"/>
    <col min="13492" max="13492" width="9.140625" style="110"/>
    <col min="13493" max="13493" width="17" style="110" bestFit="1" customWidth="1"/>
    <col min="13494" max="13495" width="9.140625" style="110"/>
    <col min="13496" max="13496" width="14" style="110" bestFit="1" customWidth="1"/>
    <col min="13497" max="13497" width="12" style="110" bestFit="1" customWidth="1"/>
    <col min="13498" max="13498" width="12.5703125" style="110" bestFit="1" customWidth="1"/>
    <col min="13499" max="13499" width="14" style="110" bestFit="1" customWidth="1"/>
    <col min="13500" max="13500" width="19" style="110" bestFit="1" customWidth="1"/>
    <col min="13501" max="13501" width="15.7109375" style="110" bestFit="1" customWidth="1"/>
    <col min="13502" max="13502" width="22.28515625" style="110" bestFit="1" customWidth="1"/>
    <col min="13503" max="13503" width="10.5703125" style="110" bestFit="1" customWidth="1"/>
    <col min="13504" max="13504" width="14" style="110" bestFit="1" customWidth="1"/>
    <col min="13505" max="13505" width="14.85546875" style="110" bestFit="1" customWidth="1"/>
    <col min="13506" max="13506" width="11.28515625" style="110" bestFit="1" customWidth="1"/>
    <col min="13507" max="13507" width="14.7109375" style="110" bestFit="1" customWidth="1"/>
    <col min="13508" max="13508" width="11.5703125" style="110" bestFit="1" customWidth="1"/>
    <col min="13509" max="13509" width="18" style="110" bestFit="1" customWidth="1"/>
    <col min="13510" max="13510" width="7.42578125" style="110" bestFit="1" customWidth="1"/>
    <col min="13511" max="13511" width="14" style="110" bestFit="1" customWidth="1"/>
    <col min="13512" max="13516" width="14" style="110" customWidth="1"/>
    <col min="13517" max="13517" width="13.7109375" style="110" bestFit="1" customWidth="1"/>
    <col min="13518" max="13518" width="12.140625" style="110" bestFit="1" customWidth="1"/>
    <col min="13519" max="13519" width="10.5703125" style="110" bestFit="1" customWidth="1"/>
    <col min="13520" max="13521" width="18" style="110" bestFit="1" customWidth="1"/>
    <col min="13522" max="13522" width="8.7109375" style="110" bestFit="1" customWidth="1"/>
    <col min="13523" max="13523" width="14.5703125" style="110" bestFit="1" customWidth="1"/>
    <col min="13524" max="13524" width="15.140625" style="110" bestFit="1" customWidth="1"/>
    <col min="13525" max="13525" width="14.42578125" style="110" bestFit="1" customWidth="1"/>
    <col min="13526" max="13526" width="18.140625" style="110" bestFit="1" customWidth="1"/>
    <col min="13527" max="13527" width="11.28515625" style="110" bestFit="1" customWidth="1"/>
    <col min="13528" max="13528" width="18.85546875" style="110" bestFit="1" customWidth="1"/>
    <col min="13529" max="13529" width="15.5703125" style="110" bestFit="1" customWidth="1"/>
    <col min="13530" max="13530" width="20.42578125" style="110" bestFit="1" customWidth="1"/>
    <col min="13531" max="13531" width="11.42578125" style="110" bestFit="1" customWidth="1"/>
    <col min="13532" max="13532" width="19.42578125" style="110" bestFit="1" customWidth="1"/>
    <col min="13533" max="13533" width="16.28515625" style="110" bestFit="1" customWidth="1"/>
    <col min="13534" max="13534" width="11.42578125" style="110" bestFit="1" customWidth="1"/>
    <col min="13535" max="13535" width="7.5703125" style="110" bestFit="1" customWidth="1"/>
    <col min="13536" max="13536" width="18" style="110" bestFit="1" customWidth="1"/>
    <col min="13537" max="13537" width="14.5703125" style="110" bestFit="1" customWidth="1"/>
    <col min="13538" max="13538" width="14.42578125" style="110" bestFit="1" customWidth="1"/>
    <col min="13539" max="13539" width="12.85546875" style="110" bestFit="1" customWidth="1"/>
    <col min="13540" max="13540" width="8.140625" style="110" bestFit="1" customWidth="1"/>
    <col min="13541" max="13541" width="7.7109375" style="110" bestFit="1" customWidth="1"/>
    <col min="13542" max="13542" width="18.85546875" style="110" bestFit="1" customWidth="1"/>
    <col min="13543" max="13543" width="13.7109375" style="110" bestFit="1" customWidth="1"/>
    <col min="13544" max="13544" width="7.5703125" style="110" bestFit="1" customWidth="1"/>
    <col min="13545" max="13545" width="10.85546875" style="110" bestFit="1" customWidth="1"/>
    <col min="13546" max="13546" width="12.85546875" style="110" bestFit="1" customWidth="1"/>
    <col min="13547" max="13551" width="14" style="110" customWidth="1"/>
    <col min="13552" max="13552" width="15.42578125" style="110" bestFit="1" customWidth="1"/>
    <col min="13553" max="13553" width="13.140625" style="110" bestFit="1" customWidth="1"/>
    <col min="13554" max="13554" width="18.140625" style="110" bestFit="1" customWidth="1"/>
    <col min="13555" max="13556" width="15.42578125" style="110" bestFit="1" customWidth="1"/>
    <col min="13557" max="13557" width="9.7109375" style="110" bestFit="1" customWidth="1"/>
    <col min="13558" max="13558" width="15.85546875" style="110" bestFit="1" customWidth="1"/>
    <col min="13559" max="13563" width="14" style="110" customWidth="1"/>
    <col min="13564" max="13564" width="18.42578125" style="110" bestFit="1" customWidth="1"/>
    <col min="13565" max="13565" width="15.140625" style="110" bestFit="1" customWidth="1"/>
    <col min="13566" max="13566" width="15" style="110" bestFit="1" customWidth="1"/>
    <col min="13567" max="13567" width="18.140625" style="110" bestFit="1" customWidth="1"/>
    <col min="13568" max="13568" width="8.7109375" style="110" bestFit="1" customWidth="1"/>
    <col min="13569" max="13569" width="18.42578125" style="110" bestFit="1" customWidth="1"/>
    <col min="13570" max="13570" width="14.85546875" style="110" bestFit="1" customWidth="1"/>
    <col min="13571" max="13571" width="14.140625" style="110" bestFit="1" customWidth="1"/>
    <col min="13572" max="13572" width="13.42578125" style="110" bestFit="1" customWidth="1"/>
    <col min="13573" max="13573" width="8.7109375" style="110" bestFit="1" customWidth="1"/>
    <col min="13574" max="13574" width="15.42578125" style="110" bestFit="1" customWidth="1"/>
    <col min="13575" max="13575" width="12.85546875" style="110" bestFit="1" customWidth="1"/>
    <col min="13576" max="13576" width="15.42578125" style="110" bestFit="1" customWidth="1"/>
    <col min="13577" max="13577" width="19.85546875" style="110" bestFit="1" customWidth="1"/>
    <col min="13578" max="13578" width="10.5703125" style="110" bestFit="1" customWidth="1"/>
    <col min="13579" max="13579" width="19.85546875" style="110" bestFit="1" customWidth="1"/>
    <col min="13580" max="13580" width="15.28515625" style="110" bestFit="1" customWidth="1"/>
    <col min="13581" max="13581" width="15.85546875" style="110" bestFit="1" customWidth="1"/>
    <col min="13582" max="13582" width="17.42578125" style="110" bestFit="1" customWidth="1"/>
    <col min="13583" max="13583" width="14" style="110" bestFit="1" customWidth="1"/>
    <col min="13584" max="13590" width="14" style="110" customWidth="1"/>
    <col min="13591" max="13591" width="17.42578125" style="110" bestFit="1" customWidth="1"/>
    <col min="13592" max="13592" width="14" style="110" customWidth="1"/>
    <col min="13593" max="13593" width="9.5703125" style="110" bestFit="1" customWidth="1"/>
    <col min="13594" max="13594" width="15.5703125" style="110" bestFit="1" customWidth="1"/>
    <col min="13595" max="13595" width="16.5703125" style="110" bestFit="1" customWidth="1"/>
    <col min="13596" max="13596" width="14" style="110" customWidth="1"/>
    <col min="13597" max="13597" width="9.5703125" style="110" bestFit="1" customWidth="1"/>
    <col min="13598" max="13598" width="15.5703125" style="110" bestFit="1" customWidth="1"/>
    <col min="13599" max="13599" width="16.5703125" style="110" bestFit="1" customWidth="1"/>
    <col min="13600" max="13600" width="14.140625" style="110" bestFit="1" customWidth="1"/>
    <col min="13601" max="13605" width="14" style="110" customWidth="1"/>
    <col min="13606" max="13721" width="9.140625" style="110"/>
    <col min="13722" max="13722" width="0.140625" style="110" customWidth="1"/>
    <col min="13723" max="13723" width="17.140625" style="110" customWidth="1"/>
    <col min="13724" max="13724" width="8.5703125" style="110" customWidth="1"/>
    <col min="13725" max="13733" width="0" style="110" hidden="1" customWidth="1"/>
    <col min="13734" max="13734" width="5.140625" style="110" customWidth="1"/>
    <col min="13735" max="13735" width="0" style="110" hidden="1" customWidth="1"/>
    <col min="13736" max="13736" width="4.140625" style="110" customWidth="1"/>
    <col min="13737" max="13737" width="1.7109375" style="110" customWidth="1"/>
    <col min="13738" max="13738" width="5.28515625" style="110" customWidth="1"/>
    <col min="13739" max="13739" width="12.85546875" style="110" bestFit="1" customWidth="1"/>
    <col min="13740" max="13740" width="12.85546875" style="110" customWidth="1"/>
    <col min="13741" max="13744" width="9.140625" style="110"/>
    <col min="13745" max="13745" width="27.85546875" style="110" bestFit="1" customWidth="1"/>
    <col min="13746" max="13747" width="12.7109375" style="110" customWidth="1"/>
    <col min="13748" max="13748" width="9.140625" style="110"/>
    <col min="13749" max="13749" width="17" style="110" bestFit="1" customWidth="1"/>
    <col min="13750" max="13751" width="9.140625" style="110"/>
    <col min="13752" max="13752" width="14" style="110" bestFit="1" customWidth="1"/>
    <col min="13753" max="13753" width="12" style="110" bestFit="1" customWidth="1"/>
    <col min="13754" max="13754" width="12.5703125" style="110" bestFit="1" customWidth="1"/>
    <col min="13755" max="13755" width="14" style="110" bestFit="1" customWidth="1"/>
    <col min="13756" max="13756" width="19" style="110" bestFit="1" customWidth="1"/>
    <col min="13757" max="13757" width="15.7109375" style="110" bestFit="1" customWidth="1"/>
    <col min="13758" max="13758" width="22.28515625" style="110" bestFit="1" customWidth="1"/>
    <col min="13759" max="13759" width="10.5703125" style="110" bestFit="1" customWidth="1"/>
    <col min="13760" max="13760" width="14" style="110" bestFit="1" customWidth="1"/>
    <col min="13761" max="13761" width="14.85546875" style="110" bestFit="1" customWidth="1"/>
    <col min="13762" max="13762" width="11.28515625" style="110" bestFit="1" customWidth="1"/>
    <col min="13763" max="13763" width="14.7109375" style="110" bestFit="1" customWidth="1"/>
    <col min="13764" max="13764" width="11.5703125" style="110" bestFit="1" customWidth="1"/>
    <col min="13765" max="13765" width="18" style="110" bestFit="1" customWidth="1"/>
    <col min="13766" max="13766" width="7.42578125" style="110" bestFit="1" customWidth="1"/>
    <col min="13767" max="13767" width="14" style="110" bestFit="1" customWidth="1"/>
    <col min="13768" max="13772" width="14" style="110" customWidth="1"/>
    <col min="13773" max="13773" width="13.7109375" style="110" bestFit="1" customWidth="1"/>
    <col min="13774" max="13774" width="12.140625" style="110" bestFit="1" customWidth="1"/>
    <col min="13775" max="13775" width="10.5703125" style="110" bestFit="1" customWidth="1"/>
    <col min="13776" max="13777" width="18" style="110" bestFit="1" customWidth="1"/>
    <col min="13778" max="13778" width="8.7109375" style="110" bestFit="1" customWidth="1"/>
    <col min="13779" max="13779" width="14.5703125" style="110" bestFit="1" customWidth="1"/>
    <col min="13780" max="13780" width="15.140625" style="110" bestFit="1" customWidth="1"/>
    <col min="13781" max="13781" width="14.42578125" style="110" bestFit="1" customWidth="1"/>
    <col min="13782" max="13782" width="18.140625" style="110" bestFit="1" customWidth="1"/>
    <col min="13783" max="13783" width="11.28515625" style="110" bestFit="1" customWidth="1"/>
    <col min="13784" max="13784" width="18.85546875" style="110" bestFit="1" customWidth="1"/>
    <col min="13785" max="13785" width="15.5703125" style="110" bestFit="1" customWidth="1"/>
    <col min="13786" max="13786" width="20.42578125" style="110" bestFit="1" customWidth="1"/>
    <col min="13787" max="13787" width="11.42578125" style="110" bestFit="1" customWidth="1"/>
    <col min="13788" max="13788" width="19.42578125" style="110" bestFit="1" customWidth="1"/>
    <col min="13789" max="13789" width="16.28515625" style="110" bestFit="1" customWidth="1"/>
    <col min="13790" max="13790" width="11.42578125" style="110" bestFit="1" customWidth="1"/>
    <col min="13791" max="13791" width="7.5703125" style="110" bestFit="1" customWidth="1"/>
    <col min="13792" max="13792" width="18" style="110" bestFit="1" customWidth="1"/>
    <col min="13793" max="13793" width="14.5703125" style="110" bestFit="1" customWidth="1"/>
    <col min="13794" max="13794" width="14.42578125" style="110" bestFit="1" customWidth="1"/>
    <col min="13795" max="13795" width="12.85546875" style="110" bestFit="1" customWidth="1"/>
    <col min="13796" max="13796" width="8.140625" style="110" bestFit="1" customWidth="1"/>
    <col min="13797" max="13797" width="7.7109375" style="110" bestFit="1" customWidth="1"/>
    <col min="13798" max="13798" width="18.85546875" style="110" bestFit="1" customWidth="1"/>
    <col min="13799" max="13799" width="13.7109375" style="110" bestFit="1" customWidth="1"/>
    <col min="13800" max="13800" width="7.5703125" style="110" bestFit="1" customWidth="1"/>
    <col min="13801" max="13801" width="10.85546875" style="110" bestFit="1" customWidth="1"/>
    <col min="13802" max="13802" width="12.85546875" style="110" bestFit="1" customWidth="1"/>
    <col min="13803" max="13807" width="14" style="110" customWidth="1"/>
    <col min="13808" max="13808" width="15.42578125" style="110" bestFit="1" customWidth="1"/>
    <col min="13809" max="13809" width="13.140625" style="110" bestFit="1" customWidth="1"/>
    <col min="13810" max="13810" width="18.140625" style="110" bestFit="1" customWidth="1"/>
    <col min="13811" max="13812" width="15.42578125" style="110" bestFit="1" customWidth="1"/>
    <col min="13813" max="13813" width="9.7109375" style="110" bestFit="1" customWidth="1"/>
    <col min="13814" max="13814" width="15.85546875" style="110" bestFit="1" customWidth="1"/>
    <col min="13815" max="13819" width="14" style="110" customWidth="1"/>
    <col min="13820" max="13820" width="18.42578125" style="110" bestFit="1" customWidth="1"/>
    <col min="13821" max="13821" width="15.140625" style="110" bestFit="1" customWidth="1"/>
    <col min="13822" max="13822" width="15" style="110" bestFit="1" customWidth="1"/>
    <col min="13823" max="13823" width="18.140625" style="110" bestFit="1" customWidth="1"/>
    <col min="13824" max="13824" width="8.7109375" style="110" bestFit="1" customWidth="1"/>
    <col min="13825" max="13825" width="18.42578125" style="110" bestFit="1" customWidth="1"/>
    <col min="13826" max="13826" width="14.85546875" style="110" bestFit="1" customWidth="1"/>
    <col min="13827" max="13827" width="14.140625" style="110" bestFit="1" customWidth="1"/>
    <col min="13828" max="13828" width="13.42578125" style="110" bestFit="1" customWidth="1"/>
    <col min="13829" max="13829" width="8.7109375" style="110" bestFit="1" customWidth="1"/>
    <col min="13830" max="13830" width="15.42578125" style="110" bestFit="1" customWidth="1"/>
    <col min="13831" max="13831" width="12.85546875" style="110" bestFit="1" customWidth="1"/>
    <col min="13832" max="13832" width="15.42578125" style="110" bestFit="1" customWidth="1"/>
    <col min="13833" max="13833" width="19.85546875" style="110" bestFit="1" customWidth="1"/>
    <col min="13834" max="13834" width="10.5703125" style="110" bestFit="1" customWidth="1"/>
    <col min="13835" max="13835" width="19.85546875" style="110" bestFit="1" customWidth="1"/>
    <col min="13836" max="13836" width="15.28515625" style="110" bestFit="1" customWidth="1"/>
    <col min="13837" max="13837" width="15.85546875" style="110" bestFit="1" customWidth="1"/>
    <col min="13838" max="13838" width="17.42578125" style="110" bestFit="1" customWidth="1"/>
    <col min="13839" max="13839" width="14" style="110" bestFit="1" customWidth="1"/>
    <col min="13840" max="13846" width="14" style="110" customWidth="1"/>
    <col min="13847" max="13847" width="17.42578125" style="110" bestFit="1" customWidth="1"/>
    <col min="13848" max="13848" width="14" style="110" customWidth="1"/>
    <col min="13849" max="13849" width="9.5703125" style="110" bestFit="1" customWidth="1"/>
    <col min="13850" max="13850" width="15.5703125" style="110" bestFit="1" customWidth="1"/>
    <col min="13851" max="13851" width="16.5703125" style="110" bestFit="1" customWidth="1"/>
    <col min="13852" max="13852" width="14" style="110" customWidth="1"/>
    <col min="13853" max="13853" width="9.5703125" style="110" bestFit="1" customWidth="1"/>
    <col min="13854" max="13854" width="15.5703125" style="110" bestFit="1" customWidth="1"/>
    <col min="13855" max="13855" width="16.5703125" style="110" bestFit="1" customWidth="1"/>
    <col min="13856" max="13856" width="14.140625" style="110" bestFit="1" customWidth="1"/>
    <col min="13857" max="13861" width="14" style="110" customWidth="1"/>
    <col min="13862" max="13977" width="9.140625" style="110"/>
    <col min="13978" max="13978" width="0.140625" style="110" customWidth="1"/>
    <col min="13979" max="13979" width="17.140625" style="110" customWidth="1"/>
    <col min="13980" max="13980" width="8.5703125" style="110" customWidth="1"/>
    <col min="13981" max="13989" width="0" style="110" hidden="1" customWidth="1"/>
    <col min="13990" max="13990" width="5.140625" style="110" customWidth="1"/>
    <col min="13991" max="13991" width="0" style="110" hidden="1" customWidth="1"/>
    <col min="13992" max="13992" width="4.140625" style="110" customWidth="1"/>
    <col min="13993" max="13993" width="1.7109375" style="110" customWidth="1"/>
    <col min="13994" max="13994" width="5.28515625" style="110" customWidth="1"/>
    <col min="13995" max="13995" width="12.85546875" style="110" bestFit="1" customWidth="1"/>
    <col min="13996" max="13996" width="12.85546875" style="110" customWidth="1"/>
    <col min="13997" max="14000" width="9.140625" style="110"/>
    <col min="14001" max="14001" width="27.85546875" style="110" bestFit="1" customWidth="1"/>
    <col min="14002" max="14003" width="12.7109375" style="110" customWidth="1"/>
    <col min="14004" max="14004" width="9.140625" style="110"/>
    <col min="14005" max="14005" width="17" style="110" bestFit="1" customWidth="1"/>
    <col min="14006" max="14007" width="9.140625" style="110"/>
    <col min="14008" max="14008" width="14" style="110" bestFit="1" customWidth="1"/>
    <col min="14009" max="14009" width="12" style="110" bestFit="1" customWidth="1"/>
    <col min="14010" max="14010" width="12.5703125" style="110" bestFit="1" customWidth="1"/>
    <col min="14011" max="14011" width="14" style="110" bestFit="1" customWidth="1"/>
    <col min="14012" max="14012" width="19" style="110" bestFit="1" customWidth="1"/>
    <col min="14013" max="14013" width="15.7109375" style="110" bestFit="1" customWidth="1"/>
    <col min="14014" max="14014" width="22.28515625" style="110" bestFit="1" customWidth="1"/>
    <col min="14015" max="14015" width="10.5703125" style="110" bestFit="1" customWidth="1"/>
    <col min="14016" max="14016" width="14" style="110" bestFit="1" customWidth="1"/>
    <col min="14017" max="14017" width="14.85546875" style="110" bestFit="1" customWidth="1"/>
    <col min="14018" max="14018" width="11.28515625" style="110" bestFit="1" customWidth="1"/>
    <col min="14019" max="14019" width="14.7109375" style="110" bestFit="1" customWidth="1"/>
    <col min="14020" max="14020" width="11.5703125" style="110" bestFit="1" customWidth="1"/>
    <col min="14021" max="14021" width="18" style="110" bestFit="1" customWidth="1"/>
    <col min="14022" max="14022" width="7.42578125" style="110" bestFit="1" customWidth="1"/>
    <col min="14023" max="14023" width="14" style="110" bestFit="1" customWidth="1"/>
    <col min="14024" max="14028" width="14" style="110" customWidth="1"/>
    <col min="14029" max="14029" width="13.7109375" style="110" bestFit="1" customWidth="1"/>
    <col min="14030" max="14030" width="12.140625" style="110" bestFit="1" customWidth="1"/>
    <col min="14031" max="14031" width="10.5703125" style="110" bestFit="1" customWidth="1"/>
    <col min="14032" max="14033" width="18" style="110" bestFit="1" customWidth="1"/>
    <col min="14034" max="14034" width="8.7109375" style="110" bestFit="1" customWidth="1"/>
    <col min="14035" max="14035" width="14.5703125" style="110" bestFit="1" customWidth="1"/>
    <col min="14036" max="14036" width="15.140625" style="110" bestFit="1" customWidth="1"/>
    <col min="14037" max="14037" width="14.42578125" style="110" bestFit="1" customWidth="1"/>
    <col min="14038" max="14038" width="18.140625" style="110" bestFit="1" customWidth="1"/>
    <col min="14039" max="14039" width="11.28515625" style="110" bestFit="1" customWidth="1"/>
    <col min="14040" max="14040" width="18.85546875" style="110" bestFit="1" customWidth="1"/>
    <col min="14041" max="14041" width="15.5703125" style="110" bestFit="1" customWidth="1"/>
    <col min="14042" max="14042" width="20.42578125" style="110" bestFit="1" customWidth="1"/>
    <col min="14043" max="14043" width="11.42578125" style="110" bestFit="1" customWidth="1"/>
    <col min="14044" max="14044" width="19.42578125" style="110" bestFit="1" customWidth="1"/>
    <col min="14045" max="14045" width="16.28515625" style="110" bestFit="1" customWidth="1"/>
    <col min="14046" max="14046" width="11.42578125" style="110" bestFit="1" customWidth="1"/>
    <col min="14047" max="14047" width="7.5703125" style="110" bestFit="1" customWidth="1"/>
    <col min="14048" max="14048" width="18" style="110" bestFit="1" customWidth="1"/>
    <col min="14049" max="14049" width="14.5703125" style="110" bestFit="1" customWidth="1"/>
    <col min="14050" max="14050" width="14.42578125" style="110" bestFit="1" customWidth="1"/>
    <col min="14051" max="14051" width="12.85546875" style="110" bestFit="1" customWidth="1"/>
    <col min="14052" max="14052" width="8.140625" style="110" bestFit="1" customWidth="1"/>
    <col min="14053" max="14053" width="7.7109375" style="110" bestFit="1" customWidth="1"/>
    <col min="14054" max="14054" width="18.85546875" style="110" bestFit="1" customWidth="1"/>
    <col min="14055" max="14055" width="13.7109375" style="110" bestFit="1" customWidth="1"/>
    <col min="14056" max="14056" width="7.5703125" style="110" bestFit="1" customWidth="1"/>
    <col min="14057" max="14057" width="10.85546875" style="110" bestFit="1" customWidth="1"/>
    <col min="14058" max="14058" width="12.85546875" style="110" bestFit="1" customWidth="1"/>
    <col min="14059" max="14063" width="14" style="110" customWidth="1"/>
    <col min="14064" max="14064" width="15.42578125" style="110" bestFit="1" customWidth="1"/>
    <col min="14065" max="14065" width="13.140625" style="110" bestFit="1" customWidth="1"/>
    <col min="14066" max="14066" width="18.140625" style="110" bestFit="1" customWidth="1"/>
    <col min="14067" max="14068" width="15.42578125" style="110" bestFit="1" customWidth="1"/>
    <col min="14069" max="14069" width="9.7109375" style="110" bestFit="1" customWidth="1"/>
    <col min="14070" max="14070" width="15.85546875" style="110" bestFit="1" customWidth="1"/>
    <col min="14071" max="14075" width="14" style="110" customWidth="1"/>
    <col min="14076" max="14076" width="18.42578125" style="110" bestFit="1" customWidth="1"/>
    <col min="14077" max="14077" width="15.140625" style="110" bestFit="1" customWidth="1"/>
    <col min="14078" max="14078" width="15" style="110" bestFit="1" customWidth="1"/>
    <col min="14079" max="14079" width="18.140625" style="110" bestFit="1" customWidth="1"/>
    <col min="14080" max="14080" width="8.7109375" style="110" bestFit="1" customWidth="1"/>
    <col min="14081" max="14081" width="18.42578125" style="110" bestFit="1" customWidth="1"/>
    <col min="14082" max="14082" width="14.85546875" style="110" bestFit="1" customWidth="1"/>
    <col min="14083" max="14083" width="14.140625" style="110" bestFit="1" customWidth="1"/>
    <col min="14084" max="14084" width="13.42578125" style="110" bestFit="1" customWidth="1"/>
    <col min="14085" max="14085" width="8.7109375" style="110" bestFit="1" customWidth="1"/>
    <col min="14086" max="14086" width="15.42578125" style="110" bestFit="1" customWidth="1"/>
    <col min="14087" max="14087" width="12.85546875" style="110" bestFit="1" customWidth="1"/>
    <col min="14088" max="14088" width="15.42578125" style="110" bestFit="1" customWidth="1"/>
    <col min="14089" max="14089" width="19.85546875" style="110" bestFit="1" customWidth="1"/>
    <col min="14090" max="14090" width="10.5703125" style="110" bestFit="1" customWidth="1"/>
    <col min="14091" max="14091" width="19.85546875" style="110" bestFit="1" customWidth="1"/>
    <col min="14092" max="14092" width="15.28515625" style="110" bestFit="1" customWidth="1"/>
    <col min="14093" max="14093" width="15.85546875" style="110" bestFit="1" customWidth="1"/>
    <col min="14094" max="14094" width="17.42578125" style="110" bestFit="1" customWidth="1"/>
    <col min="14095" max="14095" width="14" style="110" bestFit="1" customWidth="1"/>
    <col min="14096" max="14102" width="14" style="110" customWidth="1"/>
    <col min="14103" max="14103" width="17.42578125" style="110" bestFit="1" customWidth="1"/>
    <col min="14104" max="14104" width="14" style="110" customWidth="1"/>
    <col min="14105" max="14105" width="9.5703125" style="110" bestFit="1" customWidth="1"/>
    <col min="14106" max="14106" width="15.5703125" style="110" bestFit="1" customWidth="1"/>
    <col min="14107" max="14107" width="16.5703125" style="110" bestFit="1" customWidth="1"/>
    <col min="14108" max="14108" width="14" style="110" customWidth="1"/>
    <col min="14109" max="14109" width="9.5703125" style="110" bestFit="1" customWidth="1"/>
    <col min="14110" max="14110" width="15.5703125" style="110" bestFit="1" customWidth="1"/>
    <col min="14111" max="14111" width="16.5703125" style="110" bestFit="1" customWidth="1"/>
    <col min="14112" max="14112" width="14.140625" style="110" bestFit="1" customWidth="1"/>
    <col min="14113" max="14117" width="14" style="110" customWidth="1"/>
    <col min="14118" max="14233" width="9.140625" style="110"/>
    <col min="14234" max="14234" width="0.140625" style="110" customWidth="1"/>
    <col min="14235" max="14235" width="17.140625" style="110" customWidth="1"/>
    <col min="14236" max="14236" width="8.5703125" style="110" customWidth="1"/>
    <col min="14237" max="14245" width="0" style="110" hidden="1" customWidth="1"/>
    <col min="14246" max="14246" width="5.140625" style="110" customWidth="1"/>
    <col min="14247" max="14247" width="0" style="110" hidden="1" customWidth="1"/>
    <col min="14248" max="14248" width="4.140625" style="110" customWidth="1"/>
    <col min="14249" max="14249" width="1.7109375" style="110" customWidth="1"/>
    <col min="14250" max="14250" width="5.28515625" style="110" customWidth="1"/>
    <col min="14251" max="14251" width="12.85546875" style="110" bestFit="1" customWidth="1"/>
    <col min="14252" max="14252" width="12.85546875" style="110" customWidth="1"/>
    <col min="14253" max="14256" width="9.140625" style="110"/>
    <col min="14257" max="14257" width="27.85546875" style="110" bestFit="1" customWidth="1"/>
    <col min="14258" max="14259" width="12.7109375" style="110" customWidth="1"/>
    <col min="14260" max="14260" width="9.140625" style="110"/>
    <col min="14261" max="14261" width="17" style="110" bestFit="1" customWidth="1"/>
    <col min="14262" max="14263" width="9.140625" style="110"/>
    <col min="14264" max="14264" width="14" style="110" bestFit="1" customWidth="1"/>
    <col min="14265" max="14265" width="12" style="110" bestFit="1" customWidth="1"/>
    <col min="14266" max="14266" width="12.5703125" style="110" bestFit="1" customWidth="1"/>
    <col min="14267" max="14267" width="14" style="110" bestFit="1" customWidth="1"/>
    <col min="14268" max="14268" width="19" style="110" bestFit="1" customWidth="1"/>
    <col min="14269" max="14269" width="15.7109375" style="110" bestFit="1" customWidth="1"/>
    <col min="14270" max="14270" width="22.28515625" style="110" bestFit="1" customWidth="1"/>
    <col min="14271" max="14271" width="10.5703125" style="110" bestFit="1" customWidth="1"/>
    <col min="14272" max="14272" width="14" style="110" bestFit="1" customWidth="1"/>
    <col min="14273" max="14273" width="14.85546875" style="110" bestFit="1" customWidth="1"/>
    <col min="14274" max="14274" width="11.28515625" style="110" bestFit="1" customWidth="1"/>
    <col min="14275" max="14275" width="14.7109375" style="110" bestFit="1" customWidth="1"/>
    <col min="14276" max="14276" width="11.5703125" style="110" bestFit="1" customWidth="1"/>
    <col min="14277" max="14277" width="18" style="110" bestFit="1" customWidth="1"/>
    <col min="14278" max="14278" width="7.42578125" style="110" bestFit="1" customWidth="1"/>
    <col min="14279" max="14279" width="14" style="110" bestFit="1" customWidth="1"/>
    <col min="14280" max="14284" width="14" style="110" customWidth="1"/>
    <col min="14285" max="14285" width="13.7109375" style="110" bestFit="1" customWidth="1"/>
    <col min="14286" max="14286" width="12.140625" style="110" bestFit="1" customWidth="1"/>
    <col min="14287" max="14287" width="10.5703125" style="110" bestFit="1" customWidth="1"/>
    <col min="14288" max="14289" width="18" style="110" bestFit="1" customWidth="1"/>
    <col min="14290" max="14290" width="8.7109375" style="110" bestFit="1" customWidth="1"/>
    <col min="14291" max="14291" width="14.5703125" style="110" bestFit="1" customWidth="1"/>
    <col min="14292" max="14292" width="15.140625" style="110" bestFit="1" customWidth="1"/>
    <col min="14293" max="14293" width="14.42578125" style="110" bestFit="1" customWidth="1"/>
    <col min="14294" max="14294" width="18.140625" style="110" bestFit="1" customWidth="1"/>
    <col min="14295" max="14295" width="11.28515625" style="110" bestFit="1" customWidth="1"/>
    <col min="14296" max="14296" width="18.85546875" style="110" bestFit="1" customWidth="1"/>
    <col min="14297" max="14297" width="15.5703125" style="110" bestFit="1" customWidth="1"/>
    <col min="14298" max="14298" width="20.42578125" style="110" bestFit="1" customWidth="1"/>
    <col min="14299" max="14299" width="11.42578125" style="110" bestFit="1" customWidth="1"/>
    <col min="14300" max="14300" width="19.42578125" style="110" bestFit="1" customWidth="1"/>
    <col min="14301" max="14301" width="16.28515625" style="110" bestFit="1" customWidth="1"/>
    <col min="14302" max="14302" width="11.42578125" style="110" bestFit="1" customWidth="1"/>
    <col min="14303" max="14303" width="7.5703125" style="110" bestFit="1" customWidth="1"/>
    <col min="14304" max="14304" width="18" style="110" bestFit="1" customWidth="1"/>
    <col min="14305" max="14305" width="14.5703125" style="110" bestFit="1" customWidth="1"/>
    <col min="14306" max="14306" width="14.42578125" style="110" bestFit="1" customWidth="1"/>
    <col min="14307" max="14307" width="12.85546875" style="110" bestFit="1" customWidth="1"/>
    <col min="14308" max="14308" width="8.140625" style="110" bestFit="1" customWidth="1"/>
    <col min="14309" max="14309" width="7.7109375" style="110" bestFit="1" customWidth="1"/>
    <col min="14310" max="14310" width="18.85546875" style="110" bestFit="1" customWidth="1"/>
    <col min="14311" max="14311" width="13.7109375" style="110" bestFit="1" customWidth="1"/>
    <col min="14312" max="14312" width="7.5703125" style="110" bestFit="1" customWidth="1"/>
    <col min="14313" max="14313" width="10.85546875" style="110" bestFit="1" customWidth="1"/>
    <col min="14314" max="14314" width="12.85546875" style="110" bestFit="1" customWidth="1"/>
    <col min="14315" max="14319" width="14" style="110" customWidth="1"/>
    <col min="14320" max="14320" width="15.42578125" style="110" bestFit="1" customWidth="1"/>
    <col min="14321" max="14321" width="13.140625" style="110" bestFit="1" customWidth="1"/>
    <col min="14322" max="14322" width="18.140625" style="110" bestFit="1" customWidth="1"/>
    <col min="14323" max="14324" width="15.42578125" style="110" bestFit="1" customWidth="1"/>
    <col min="14325" max="14325" width="9.7109375" style="110" bestFit="1" customWidth="1"/>
    <col min="14326" max="14326" width="15.85546875" style="110" bestFit="1" customWidth="1"/>
    <col min="14327" max="14331" width="14" style="110" customWidth="1"/>
    <col min="14332" max="14332" width="18.42578125" style="110" bestFit="1" customWidth="1"/>
    <col min="14333" max="14333" width="15.140625" style="110" bestFit="1" customWidth="1"/>
    <col min="14334" max="14334" width="15" style="110" bestFit="1" customWidth="1"/>
    <col min="14335" max="14335" width="18.140625" style="110" bestFit="1" customWidth="1"/>
    <col min="14336" max="14336" width="8.7109375" style="110" bestFit="1" customWidth="1"/>
    <col min="14337" max="14337" width="18.42578125" style="110" bestFit="1" customWidth="1"/>
    <col min="14338" max="14338" width="14.85546875" style="110" bestFit="1" customWidth="1"/>
    <col min="14339" max="14339" width="14.140625" style="110" bestFit="1" customWidth="1"/>
    <col min="14340" max="14340" width="13.42578125" style="110" bestFit="1" customWidth="1"/>
    <col min="14341" max="14341" width="8.7109375" style="110" bestFit="1" customWidth="1"/>
    <col min="14342" max="14342" width="15.42578125" style="110" bestFit="1" customWidth="1"/>
    <col min="14343" max="14343" width="12.85546875" style="110" bestFit="1" customWidth="1"/>
    <col min="14344" max="14344" width="15.42578125" style="110" bestFit="1" customWidth="1"/>
    <col min="14345" max="14345" width="19.85546875" style="110" bestFit="1" customWidth="1"/>
    <col min="14346" max="14346" width="10.5703125" style="110" bestFit="1" customWidth="1"/>
    <col min="14347" max="14347" width="19.85546875" style="110" bestFit="1" customWidth="1"/>
    <col min="14348" max="14348" width="15.28515625" style="110" bestFit="1" customWidth="1"/>
    <col min="14349" max="14349" width="15.85546875" style="110" bestFit="1" customWidth="1"/>
    <col min="14350" max="14350" width="17.42578125" style="110" bestFit="1" customWidth="1"/>
    <col min="14351" max="14351" width="14" style="110" bestFit="1" customWidth="1"/>
    <col min="14352" max="14358" width="14" style="110" customWidth="1"/>
    <col min="14359" max="14359" width="17.42578125" style="110" bestFit="1" customWidth="1"/>
    <col min="14360" max="14360" width="14" style="110" customWidth="1"/>
    <col min="14361" max="14361" width="9.5703125" style="110" bestFit="1" customWidth="1"/>
    <col min="14362" max="14362" width="15.5703125" style="110" bestFit="1" customWidth="1"/>
    <col min="14363" max="14363" width="16.5703125" style="110" bestFit="1" customWidth="1"/>
    <col min="14364" max="14364" width="14" style="110" customWidth="1"/>
    <col min="14365" max="14365" width="9.5703125" style="110" bestFit="1" customWidth="1"/>
    <col min="14366" max="14366" width="15.5703125" style="110" bestFit="1" customWidth="1"/>
    <col min="14367" max="14367" width="16.5703125" style="110" bestFit="1" customWidth="1"/>
    <col min="14368" max="14368" width="14.140625" style="110" bestFit="1" customWidth="1"/>
    <col min="14369" max="14373" width="14" style="110" customWidth="1"/>
    <col min="14374" max="14489" width="9.140625" style="110"/>
    <col min="14490" max="14490" width="0.140625" style="110" customWidth="1"/>
    <col min="14491" max="14491" width="17.140625" style="110" customWidth="1"/>
    <col min="14492" max="14492" width="8.5703125" style="110" customWidth="1"/>
    <col min="14493" max="14501" width="0" style="110" hidden="1" customWidth="1"/>
    <col min="14502" max="14502" width="5.140625" style="110" customWidth="1"/>
    <col min="14503" max="14503" width="0" style="110" hidden="1" customWidth="1"/>
    <col min="14504" max="14504" width="4.140625" style="110" customWidth="1"/>
    <col min="14505" max="14505" width="1.7109375" style="110" customWidth="1"/>
    <col min="14506" max="14506" width="5.28515625" style="110" customWidth="1"/>
    <col min="14507" max="14507" width="12.85546875" style="110" bestFit="1" customWidth="1"/>
    <col min="14508" max="14508" width="12.85546875" style="110" customWidth="1"/>
    <col min="14509" max="14512" width="9.140625" style="110"/>
    <col min="14513" max="14513" width="27.85546875" style="110" bestFit="1" customWidth="1"/>
    <col min="14514" max="14515" width="12.7109375" style="110" customWidth="1"/>
    <col min="14516" max="14516" width="9.140625" style="110"/>
    <col min="14517" max="14517" width="17" style="110" bestFit="1" customWidth="1"/>
    <col min="14518" max="14519" width="9.140625" style="110"/>
    <col min="14520" max="14520" width="14" style="110" bestFit="1" customWidth="1"/>
    <col min="14521" max="14521" width="12" style="110" bestFit="1" customWidth="1"/>
    <col min="14522" max="14522" width="12.5703125" style="110" bestFit="1" customWidth="1"/>
    <col min="14523" max="14523" width="14" style="110" bestFit="1" customWidth="1"/>
    <col min="14524" max="14524" width="19" style="110" bestFit="1" customWidth="1"/>
    <col min="14525" max="14525" width="15.7109375" style="110" bestFit="1" customWidth="1"/>
    <col min="14526" max="14526" width="22.28515625" style="110" bestFit="1" customWidth="1"/>
    <col min="14527" max="14527" width="10.5703125" style="110" bestFit="1" customWidth="1"/>
    <col min="14528" max="14528" width="14" style="110" bestFit="1" customWidth="1"/>
    <col min="14529" max="14529" width="14.85546875" style="110" bestFit="1" customWidth="1"/>
    <col min="14530" max="14530" width="11.28515625" style="110" bestFit="1" customWidth="1"/>
    <col min="14531" max="14531" width="14.7109375" style="110" bestFit="1" customWidth="1"/>
    <col min="14532" max="14532" width="11.5703125" style="110" bestFit="1" customWidth="1"/>
    <col min="14533" max="14533" width="18" style="110" bestFit="1" customWidth="1"/>
    <col min="14534" max="14534" width="7.42578125" style="110" bestFit="1" customWidth="1"/>
    <col min="14535" max="14535" width="14" style="110" bestFit="1" customWidth="1"/>
    <col min="14536" max="14540" width="14" style="110" customWidth="1"/>
    <col min="14541" max="14541" width="13.7109375" style="110" bestFit="1" customWidth="1"/>
    <col min="14542" max="14542" width="12.140625" style="110" bestFit="1" customWidth="1"/>
    <col min="14543" max="14543" width="10.5703125" style="110" bestFit="1" customWidth="1"/>
    <col min="14544" max="14545" width="18" style="110" bestFit="1" customWidth="1"/>
    <col min="14546" max="14546" width="8.7109375" style="110" bestFit="1" customWidth="1"/>
    <col min="14547" max="14547" width="14.5703125" style="110" bestFit="1" customWidth="1"/>
    <col min="14548" max="14548" width="15.140625" style="110" bestFit="1" customWidth="1"/>
    <col min="14549" max="14549" width="14.42578125" style="110" bestFit="1" customWidth="1"/>
    <col min="14550" max="14550" width="18.140625" style="110" bestFit="1" customWidth="1"/>
    <col min="14551" max="14551" width="11.28515625" style="110" bestFit="1" customWidth="1"/>
    <col min="14552" max="14552" width="18.85546875" style="110" bestFit="1" customWidth="1"/>
    <col min="14553" max="14553" width="15.5703125" style="110" bestFit="1" customWidth="1"/>
    <col min="14554" max="14554" width="20.42578125" style="110" bestFit="1" customWidth="1"/>
    <col min="14555" max="14555" width="11.42578125" style="110" bestFit="1" customWidth="1"/>
    <col min="14556" max="14556" width="19.42578125" style="110" bestFit="1" customWidth="1"/>
    <col min="14557" max="14557" width="16.28515625" style="110" bestFit="1" customWidth="1"/>
    <col min="14558" max="14558" width="11.42578125" style="110" bestFit="1" customWidth="1"/>
    <col min="14559" max="14559" width="7.5703125" style="110" bestFit="1" customWidth="1"/>
    <col min="14560" max="14560" width="18" style="110" bestFit="1" customWidth="1"/>
    <col min="14561" max="14561" width="14.5703125" style="110" bestFit="1" customWidth="1"/>
    <col min="14562" max="14562" width="14.42578125" style="110" bestFit="1" customWidth="1"/>
    <col min="14563" max="14563" width="12.85546875" style="110" bestFit="1" customWidth="1"/>
    <col min="14564" max="14564" width="8.140625" style="110" bestFit="1" customWidth="1"/>
    <col min="14565" max="14565" width="7.7109375" style="110" bestFit="1" customWidth="1"/>
    <col min="14566" max="14566" width="18.85546875" style="110" bestFit="1" customWidth="1"/>
    <col min="14567" max="14567" width="13.7109375" style="110" bestFit="1" customWidth="1"/>
    <col min="14568" max="14568" width="7.5703125" style="110" bestFit="1" customWidth="1"/>
    <col min="14569" max="14569" width="10.85546875" style="110" bestFit="1" customWidth="1"/>
    <col min="14570" max="14570" width="12.85546875" style="110" bestFit="1" customWidth="1"/>
    <col min="14571" max="14575" width="14" style="110" customWidth="1"/>
    <col min="14576" max="14576" width="15.42578125" style="110" bestFit="1" customWidth="1"/>
    <col min="14577" max="14577" width="13.140625" style="110" bestFit="1" customWidth="1"/>
    <col min="14578" max="14578" width="18.140625" style="110" bestFit="1" customWidth="1"/>
    <col min="14579" max="14580" width="15.42578125" style="110" bestFit="1" customWidth="1"/>
    <col min="14581" max="14581" width="9.7109375" style="110" bestFit="1" customWidth="1"/>
    <col min="14582" max="14582" width="15.85546875" style="110" bestFit="1" customWidth="1"/>
    <col min="14583" max="14587" width="14" style="110" customWidth="1"/>
    <col min="14588" max="14588" width="18.42578125" style="110" bestFit="1" customWidth="1"/>
    <col min="14589" max="14589" width="15.140625" style="110" bestFit="1" customWidth="1"/>
    <col min="14590" max="14590" width="15" style="110" bestFit="1" customWidth="1"/>
    <col min="14591" max="14591" width="18.140625" style="110" bestFit="1" customWidth="1"/>
    <col min="14592" max="14592" width="8.7109375" style="110" bestFit="1" customWidth="1"/>
    <col min="14593" max="14593" width="18.42578125" style="110" bestFit="1" customWidth="1"/>
    <col min="14594" max="14594" width="14.85546875" style="110" bestFit="1" customWidth="1"/>
    <col min="14595" max="14595" width="14.140625" style="110" bestFit="1" customWidth="1"/>
    <col min="14596" max="14596" width="13.42578125" style="110" bestFit="1" customWidth="1"/>
    <col min="14597" max="14597" width="8.7109375" style="110" bestFit="1" customWidth="1"/>
    <col min="14598" max="14598" width="15.42578125" style="110" bestFit="1" customWidth="1"/>
    <col min="14599" max="14599" width="12.85546875" style="110" bestFit="1" customWidth="1"/>
    <col min="14600" max="14600" width="15.42578125" style="110" bestFit="1" customWidth="1"/>
    <col min="14601" max="14601" width="19.85546875" style="110" bestFit="1" customWidth="1"/>
    <col min="14602" max="14602" width="10.5703125" style="110" bestFit="1" customWidth="1"/>
    <col min="14603" max="14603" width="19.85546875" style="110" bestFit="1" customWidth="1"/>
    <col min="14604" max="14604" width="15.28515625" style="110" bestFit="1" customWidth="1"/>
    <col min="14605" max="14605" width="15.85546875" style="110" bestFit="1" customWidth="1"/>
    <col min="14606" max="14606" width="17.42578125" style="110" bestFit="1" customWidth="1"/>
    <col min="14607" max="14607" width="14" style="110" bestFit="1" customWidth="1"/>
    <col min="14608" max="14614" width="14" style="110" customWidth="1"/>
    <col min="14615" max="14615" width="17.42578125" style="110" bestFit="1" customWidth="1"/>
    <col min="14616" max="14616" width="14" style="110" customWidth="1"/>
    <col min="14617" max="14617" width="9.5703125" style="110" bestFit="1" customWidth="1"/>
    <col min="14618" max="14618" width="15.5703125" style="110" bestFit="1" customWidth="1"/>
    <col min="14619" max="14619" width="16.5703125" style="110" bestFit="1" customWidth="1"/>
    <col min="14620" max="14620" width="14" style="110" customWidth="1"/>
    <col min="14621" max="14621" width="9.5703125" style="110" bestFit="1" customWidth="1"/>
    <col min="14622" max="14622" width="15.5703125" style="110" bestFit="1" customWidth="1"/>
    <col min="14623" max="14623" width="16.5703125" style="110" bestFit="1" customWidth="1"/>
    <col min="14624" max="14624" width="14.140625" style="110" bestFit="1" customWidth="1"/>
    <col min="14625" max="14629" width="14" style="110" customWidth="1"/>
    <col min="14630" max="14745" width="9.140625" style="110"/>
    <col min="14746" max="14746" width="0.140625" style="110" customWidth="1"/>
    <col min="14747" max="14747" width="17.140625" style="110" customWidth="1"/>
    <col min="14748" max="14748" width="8.5703125" style="110" customWidth="1"/>
    <col min="14749" max="14757" width="0" style="110" hidden="1" customWidth="1"/>
    <col min="14758" max="14758" width="5.140625" style="110" customWidth="1"/>
    <col min="14759" max="14759" width="0" style="110" hidden="1" customWidth="1"/>
    <col min="14760" max="14760" width="4.140625" style="110" customWidth="1"/>
    <col min="14761" max="14761" width="1.7109375" style="110" customWidth="1"/>
    <col min="14762" max="14762" width="5.28515625" style="110" customWidth="1"/>
    <col min="14763" max="14763" width="12.85546875" style="110" bestFit="1" customWidth="1"/>
    <col min="14764" max="14764" width="12.85546875" style="110" customWidth="1"/>
    <col min="14765" max="14768" width="9.140625" style="110"/>
    <col min="14769" max="14769" width="27.85546875" style="110" bestFit="1" customWidth="1"/>
    <col min="14770" max="14771" width="12.7109375" style="110" customWidth="1"/>
    <col min="14772" max="14772" width="9.140625" style="110"/>
    <col min="14773" max="14773" width="17" style="110" bestFit="1" customWidth="1"/>
    <col min="14774" max="14775" width="9.140625" style="110"/>
    <col min="14776" max="14776" width="14" style="110" bestFit="1" customWidth="1"/>
    <col min="14777" max="14777" width="12" style="110" bestFit="1" customWidth="1"/>
    <col min="14778" max="14778" width="12.5703125" style="110" bestFit="1" customWidth="1"/>
    <col min="14779" max="14779" width="14" style="110" bestFit="1" customWidth="1"/>
    <col min="14780" max="14780" width="19" style="110" bestFit="1" customWidth="1"/>
    <col min="14781" max="14781" width="15.7109375" style="110" bestFit="1" customWidth="1"/>
    <col min="14782" max="14782" width="22.28515625" style="110" bestFit="1" customWidth="1"/>
    <col min="14783" max="14783" width="10.5703125" style="110" bestFit="1" customWidth="1"/>
    <col min="14784" max="14784" width="14" style="110" bestFit="1" customWidth="1"/>
    <col min="14785" max="14785" width="14.85546875" style="110" bestFit="1" customWidth="1"/>
    <col min="14786" max="14786" width="11.28515625" style="110" bestFit="1" customWidth="1"/>
    <col min="14787" max="14787" width="14.7109375" style="110" bestFit="1" customWidth="1"/>
    <col min="14788" max="14788" width="11.5703125" style="110" bestFit="1" customWidth="1"/>
    <col min="14789" max="14789" width="18" style="110" bestFit="1" customWidth="1"/>
    <col min="14790" max="14790" width="7.42578125" style="110" bestFit="1" customWidth="1"/>
    <col min="14791" max="14791" width="14" style="110" bestFit="1" customWidth="1"/>
    <col min="14792" max="14796" width="14" style="110" customWidth="1"/>
    <col min="14797" max="14797" width="13.7109375" style="110" bestFit="1" customWidth="1"/>
    <col min="14798" max="14798" width="12.140625" style="110" bestFit="1" customWidth="1"/>
    <col min="14799" max="14799" width="10.5703125" style="110" bestFit="1" customWidth="1"/>
    <col min="14800" max="14801" width="18" style="110" bestFit="1" customWidth="1"/>
    <col min="14802" max="14802" width="8.7109375" style="110" bestFit="1" customWidth="1"/>
    <col min="14803" max="14803" width="14.5703125" style="110" bestFit="1" customWidth="1"/>
    <col min="14804" max="14804" width="15.140625" style="110" bestFit="1" customWidth="1"/>
    <col min="14805" max="14805" width="14.42578125" style="110" bestFit="1" customWidth="1"/>
    <col min="14806" max="14806" width="18.140625" style="110" bestFit="1" customWidth="1"/>
    <col min="14807" max="14807" width="11.28515625" style="110" bestFit="1" customWidth="1"/>
    <col min="14808" max="14808" width="18.85546875" style="110" bestFit="1" customWidth="1"/>
    <col min="14809" max="14809" width="15.5703125" style="110" bestFit="1" customWidth="1"/>
    <col min="14810" max="14810" width="20.42578125" style="110" bestFit="1" customWidth="1"/>
    <col min="14811" max="14811" width="11.42578125" style="110" bestFit="1" customWidth="1"/>
    <col min="14812" max="14812" width="19.42578125" style="110" bestFit="1" customWidth="1"/>
    <col min="14813" max="14813" width="16.28515625" style="110" bestFit="1" customWidth="1"/>
    <col min="14814" max="14814" width="11.42578125" style="110" bestFit="1" customWidth="1"/>
    <col min="14815" max="14815" width="7.5703125" style="110" bestFit="1" customWidth="1"/>
    <col min="14816" max="14816" width="18" style="110" bestFit="1" customWidth="1"/>
    <col min="14817" max="14817" width="14.5703125" style="110" bestFit="1" customWidth="1"/>
    <col min="14818" max="14818" width="14.42578125" style="110" bestFit="1" customWidth="1"/>
    <col min="14819" max="14819" width="12.85546875" style="110" bestFit="1" customWidth="1"/>
    <col min="14820" max="14820" width="8.140625" style="110" bestFit="1" customWidth="1"/>
    <col min="14821" max="14821" width="7.7109375" style="110" bestFit="1" customWidth="1"/>
    <col min="14822" max="14822" width="18.85546875" style="110" bestFit="1" customWidth="1"/>
    <col min="14823" max="14823" width="13.7109375" style="110" bestFit="1" customWidth="1"/>
    <col min="14824" max="14824" width="7.5703125" style="110" bestFit="1" customWidth="1"/>
    <col min="14825" max="14825" width="10.85546875" style="110" bestFit="1" customWidth="1"/>
    <col min="14826" max="14826" width="12.85546875" style="110" bestFit="1" customWidth="1"/>
    <col min="14827" max="14831" width="14" style="110" customWidth="1"/>
    <col min="14832" max="14832" width="15.42578125" style="110" bestFit="1" customWidth="1"/>
    <col min="14833" max="14833" width="13.140625" style="110" bestFit="1" customWidth="1"/>
    <col min="14834" max="14834" width="18.140625" style="110" bestFit="1" customWidth="1"/>
    <col min="14835" max="14836" width="15.42578125" style="110" bestFit="1" customWidth="1"/>
    <col min="14837" max="14837" width="9.7109375" style="110" bestFit="1" customWidth="1"/>
    <col min="14838" max="14838" width="15.85546875" style="110" bestFit="1" customWidth="1"/>
    <col min="14839" max="14843" width="14" style="110" customWidth="1"/>
    <col min="14844" max="14844" width="18.42578125" style="110" bestFit="1" customWidth="1"/>
    <col min="14845" max="14845" width="15.140625" style="110" bestFit="1" customWidth="1"/>
    <col min="14846" max="14846" width="15" style="110" bestFit="1" customWidth="1"/>
    <col min="14847" max="14847" width="18.140625" style="110" bestFit="1" customWidth="1"/>
    <col min="14848" max="14848" width="8.7109375" style="110" bestFit="1" customWidth="1"/>
    <col min="14849" max="14849" width="18.42578125" style="110" bestFit="1" customWidth="1"/>
    <col min="14850" max="14850" width="14.85546875" style="110" bestFit="1" customWidth="1"/>
    <col min="14851" max="14851" width="14.140625" style="110" bestFit="1" customWidth="1"/>
    <col min="14852" max="14852" width="13.42578125" style="110" bestFit="1" customWidth="1"/>
    <col min="14853" max="14853" width="8.7109375" style="110" bestFit="1" customWidth="1"/>
    <col min="14854" max="14854" width="15.42578125" style="110" bestFit="1" customWidth="1"/>
    <col min="14855" max="14855" width="12.85546875" style="110" bestFit="1" customWidth="1"/>
    <col min="14856" max="14856" width="15.42578125" style="110" bestFit="1" customWidth="1"/>
    <col min="14857" max="14857" width="19.85546875" style="110" bestFit="1" customWidth="1"/>
    <col min="14858" max="14858" width="10.5703125" style="110" bestFit="1" customWidth="1"/>
    <col min="14859" max="14859" width="19.85546875" style="110" bestFit="1" customWidth="1"/>
    <col min="14860" max="14860" width="15.28515625" style="110" bestFit="1" customWidth="1"/>
    <col min="14861" max="14861" width="15.85546875" style="110" bestFit="1" customWidth="1"/>
    <col min="14862" max="14862" width="17.42578125" style="110" bestFit="1" customWidth="1"/>
    <col min="14863" max="14863" width="14" style="110" bestFit="1" customWidth="1"/>
    <col min="14864" max="14870" width="14" style="110" customWidth="1"/>
    <col min="14871" max="14871" width="17.42578125" style="110" bestFit="1" customWidth="1"/>
    <col min="14872" max="14872" width="14" style="110" customWidth="1"/>
    <col min="14873" max="14873" width="9.5703125" style="110" bestFit="1" customWidth="1"/>
    <col min="14874" max="14874" width="15.5703125" style="110" bestFit="1" customWidth="1"/>
    <col min="14875" max="14875" width="16.5703125" style="110" bestFit="1" customWidth="1"/>
    <col min="14876" max="14876" width="14" style="110" customWidth="1"/>
    <col min="14877" max="14877" width="9.5703125" style="110" bestFit="1" customWidth="1"/>
    <col min="14878" max="14878" width="15.5703125" style="110" bestFit="1" customWidth="1"/>
    <col min="14879" max="14879" width="16.5703125" style="110" bestFit="1" customWidth="1"/>
    <col min="14880" max="14880" width="14.140625" style="110" bestFit="1" customWidth="1"/>
    <col min="14881" max="14885" width="14" style="110" customWidth="1"/>
    <col min="14886" max="15001" width="9.140625" style="110"/>
    <col min="15002" max="15002" width="0.140625" style="110" customWidth="1"/>
    <col min="15003" max="15003" width="17.140625" style="110" customWidth="1"/>
    <col min="15004" max="15004" width="8.5703125" style="110" customWidth="1"/>
    <col min="15005" max="15013" width="0" style="110" hidden="1" customWidth="1"/>
    <col min="15014" max="15014" width="5.140625" style="110" customWidth="1"/>
    <col min="15015" max="15015" width="0" style="110" hidden="1" customWidth="1"/>
    <col min="15016" max="15016" width="4.140625" style="110" customWidth="1"/>
    <col min="15017" max="15017" width="1.7109375" style="110" customWidth="1"/>
    <col min="15018" max="15018" width="5.28515625" style="110" customWidth="1"/>
    <col min="15019" max="15019" width="12.85546875" style="110" bestFit="1" customWidth="1"/>
    <col min="15020" max="15020" width="12.85546875" style="110" customWidth="1"/>
    <col min="15021" max="15024" width="9.140625" style="110"/>
    <col min="15025" max="15025" width="27.85546875" style="110" bestFit="1" customWidth="1"/>
    <col min="15026" max="15027" width="12.7109375" style="110" customWidth="1"/>
    <col min="15028" max="15028" width="9.140625" style="110"/>
    <col min="15029" max="15029" width="17" style="110" bestFit="1" customWidth="1"/>
    <col min="15030" max="15031" width="9.140625" style="110"/>
    <col min="15032" max="15032" width="14" style="110" bestFit="1" customWidth="1"/>
    <col min="15033" max="15033" width="12" style="110" bestFit="1" customWidth="1"/>
    <col min="15034" max="15034" width="12.5703125" style="110" bestFit="1" customWidth="1"/>
    <col min="15035" max="15035" width="14" style="110" bestFit="1" customWidth="1"/>
    <col min="15036" max="15036" width="19" style="110" bestFit="1" customWidth="1"/>
    <col min="15037" max="15037" width="15.7109375" style="110" bestFit="1" customWidth="1"/>
    <col min="15038" max="15038" width="22.28515625" style="110" bestFit="1" customWidth="1"/>
    <col min="15039" max="15039" width="10.5703125" style="110" bestFit="1" customWidth="1"/>
    <col min="15040" max="15040" width="14" style="110" bestFit="1" customWidth="1"/>
    <col min="15041" max="15041" width="14.85546875" style="110" bestFit="1" customWidth="1"/>
    <col min="15042" max="15042" width="11.28515625" style="110" bestFit="1" customWidth="1"/>
    <col min="15043" max="15043" width="14.7109375" style="110" bestFit="1" customWidth="1"/>
    <col min="15044" max="15044" width="11.5703125" style="110" bestFit="1" customWidth="1"/>
    <col min="15045" max="15045" width="18" style="110" bestFit="1" customWidth="1"/>
    <col min="15046" max="15046" width="7.42578125" style="110" bestFit="1" customWidth="1"/>
    <col min="15047" max="15047" width="14" style="110" bestFit="1" customWidth="1"/>
    <col min="15048" max="15052" width="14" style="110" customWidth="1"/>
    <col min="15053" max="15053" width="13.7109375" style="110" bestFit="1" customWidth="1"/>
    <col min="15054" max="15054" width="12.140625" style="110" bestFit="1" customWidth="1"/>
    <col min="15055" max="15055" width="10.5703125" style="110" bestFit="1" customWidth="1"/>
    <col min="15056" max="15057" width="18" style="110" bestFit="1" customWidth="1"/>
    <col min="15058" max="15058" width="8.7109375" style="110" bestFit="1" customWidth="1"/>
    <col min="15059" max="15059" width="14.5703125" style="110" bestFit="1" customWidth="1"/>
    <col min="15060" max="15060" width="15.140625" style="110" bestFit="1" customWidth="1"/>
    <col min="15061" max="15061" width="14.42578125" style="110" bestFit="1" customWidth="1"/>
    <col min="15062" max="15062" width="18.140625" style="110" bestFit="1" customWidth="1"/>
    <col min="15063" max="15063" width="11.28515625" style="110" bestFit="1" customWidth="1"/>
    <col min="15064" max="15064" width="18.85546875" style="110" bestFit="1" customWidth="1"/>
    <col min="15065" max="15065" width="15.5703125" style="110" bestFit="1" customWidth="1"/>
    <col min="15066" max="15066" width="20.42578125" style="110" bestFit="1" customWidth="1"/>
    <col min="15067" max="15067" width="11.42578125" style="110" bestFit="1" customWidth="1"/>
    <col min="15068" max="15068" width="19.42578125" style="110" bestFit="1" customWidth="1"/>
    <col min="15069" max="15069" width="16.28515625" style="110" bestFit="1" customWidth="1"/>
    <col min="15070" max="15070" width="11.42578125" style="110" bestFit="1" customWidth="1"/>
    <col min="15071" max="15071" width="7.5703125" style="110" bestFit="1" customWidth="1"/>
    <col min="15072" max="15072" width="18" style="110" bestFit="1" customWidth="1"/>
    <col min="15073" max="15073" width="14.5703125" style="110" bestFit="1" customWidth="1"/>
    <col min="15074" max="15074" width="14.42578125" style="110" bestFit="1" customWidth="1"/>
    <col min="15075" max="15075" width="12.85546875" style="110" bestFit="1" customWidth="1"/>
    <col min="15076" max="15076" width="8.140625" style="110" bestFit="1" customWidth="1"/>
    <col min="15077" max="15077" width="7.7109375" style="110" bestFit="1" customWidth="1"/>
    <col min="15078" max="15078" width="18.85546875" style="110" bestFit="1" customWidth="1"/>
    <col min="15079" max="15079" width="13.7109375" style="110" bestFit="1" customWidth="1"/>
    <col min="15080" max="15080" width="7.5703125" style="110" bestFit="1" customWidth="1"/>
    <col min="15081" max="15081" width="10.85546875" style="110" bestFit="1" customWidth="1"/>
    <col min="15082" max="15082" width="12.85546875" style="110" bestFit="1" customWidth="1"/>
    <col min="15083" max="15087" width="14" style="110" customWidth="1"/>
    <col min="15088" max="15088" width="15.42578125" style="110" bestFit="1" customWidth="1"/>
    <col min="15089" max="15089" width="13.140625" style="110" bestFit="1" customWidth="1"/>
    <col min="15090" max="15090" width="18.140625" style="110" bestFit="1" customWidth="1"/>
    <col min="15091" max="15092" width="15.42578125" style="110" bestFit="1" customWidth="1"/>
    <col min="15093" max="15093" width="9.7109375" style="110" bestFit="1" customWidth="1"/>
    <col min="15094" max="15094" width="15.85546875" style="110" bestFit="1" customWidth="1"/>
    <col min="15095" max="15099" width="14" style="110" customWidth="1"/>
    <col min="15100" max="15100" width="18.42578125" style="110" bestFit="1" customWidth="1"/>
    <col min="15101" max="15101" width="15.140625" style="110" bestFit="1" customWidth="1"/>
    <col min="15102" max="15102" width="15" style="110" bestFit="1" customWidth="1"/>
    <col min="15103" max="15103" width="18.140625" style="110" bestFit="1" customWidth="1"/>
    <col min="15104" max="15104" width="8.7109375" style="110" bestFit="1" customWidth="1"/>
    <col min="15105" max="15105" width="18.42578125" style="110" bestFit="1" customWidth="1"/>
    <col min="15106" max="15106" width="14.85546875" style="110" bestFit="1" customWidth="1"/>
    <col min="15107" max="15107" width="14.140625" style="110" bestFit="1" customWidth="1"/>
    <col min="15108" max="15108" width="13.42578125" style="110" bestFit="1" customWidth="1"/>
    <col min="15109" max="15109" width="8.7109375" style="110" bestFit="1" customWidth="1"/>
    <col min="15110" max="15110" width="15.42578125" style="110" bestFit="1" customWidth="1"/>
    <col min="15111" max="15111" width="12.85546875" style="110" bestFit="1" customWidth="1"/>
    <col min="15112" max="15112" width="15.42578125" style="110" bestFit="1" customWidth="1"/>
    <col min="15113" max="15113" width="19.85546875" style="110" bestFit="1" customWidth="1"/>
    <col min="15114" max="15114" width="10.5703125" style="110" bestFit="1" customWidth="1"/>
    <col min="15115" max="15115" width="19.85546875" style="110" bestFit="1" customWidth="1"/>
    <col min="15116" max="15116" width="15.28515625" style="110" bestFit="1" customWidth="1"/>
    <col min="15117" max="15117" width="15.85546875" style="110" bestFit="1" customWidth="1"/>
    <col min="15118" max="15118" width="17.42578125" style="110" bestFit="1" customWidth="1"/>
    <col min="15119" max="15119" width="14" style="110" bestFit="1" customWidth="1"/>
    <col min="15120" max="15126" width="14" style="110" customWidth="1"/>
    <col min="15127" max="15127" width="17.42578125" style="110" bestFit="1" customWidth="1"/>
    <col min="15128" max="15128" width="14" style="110" customWidth="1"/>
    <col min="15129" max="15129" width="9.5703125" style="110" bestFit="1" customWidth="1"/>
    <col min="15130" max="15130" width="15.5703125" style="110" bestFit="1" customWidth="1"/>
    <col min="15131" max="15131" width="16.5703125" style="110" bestFit="1" customWidth="1"/>
    <col min="15132" max="15132" width="14" style="110" customWidth="1"/>
    <col min="15133" max="15133" width="9.5703125" style="110" bestFit="1" customWidth="1"/>
    <col min="15134" max="15134" width="15.5703125" style="110" bestFit="1" customWidth="1"/>
    <col min="15135" max="15135" width="16.5703125" style="110" bestFit="1" customWidth="1"/>
    <col min="15136" max="15136" width="14.140625" style="110" bestFit="1" customWidth="1"/>
    <col min="15137" max="15141" width="14" style="110" customWidth="1"/>
    <col min="15142" max="15257" width="9.140625" style="110"/>
    <col min="15258" max="15258" width="0.140625" style="110" customWidth="1"/>
    <col min="15259" max="15259" width="17.140625" style="110" customWidth="1"/>
    <col min="15260" max="15260" width="8.5703125" style="110" customWidth="1"/>
    <col min="15261" max="15269" width="0" style="110" hidden="1" customWidth="1"/>
    <col min="15270" max="15270" width="5.140625" style="110" customWidth="1"/>
    <col min="15271" max="15271" width="0" style="110" hidden="1" customWidth="1"/>
    <col min="15272" max="15272" width="4.140625" style="110" customWidth="1"/>
    <col min="15273" max="15273" width="1.7109375" style="110" customWidth="1"/>
    <col min="15274" max="15274" width="5.28515625" style="110" customWidth="1"/>
    <col min="15275" max="15275" width="12.85546875" style="110" bestFit="1" customWidth="1"/>
    <col min="15276" max="15276" width="12.85546875" style="110" customWidth="1"/>
    <col min="15277" max="15280" width="9.140625" style="110"/>
    <col min="15281" max="15281" width="27.85546875" style="110" bestFit="1" customWidth="1"/>
    <col min="15282" max="15283" width="12.7109375" style="110" customWidth="1"/>
    <col min="15284" max="15284" width="9.140625" style="110"/>
    <col min="15285" max="15285" width="17" style="110" bestFit="1" customWidth="1"/>
    <col min="15286" max="15287" width="9.140625" style="110"/>
    <col min="15288" max="15288" width="14" style="110" bestFit="1" customWidth="1"/>
    <col min="15289" max="15289" width="12" style="110" bestFit="1" customWidth="1"/>
    <col min="15290" max="15290" width="12.5703125" style="110" bestFit="1" customWidth="1"/>
    <col min="15291" max="15291" width="14" style="110" bestFit="1" customWidth="1"/>
    <col min="15292" max="15292" width="19" style="110" bestFit="1" customWidth="1"/>
    <col min="15293" max="15293" width="15.7109375" style="110" bestFit="1" customWidth="1"/>
    <col min="15294" max="15294" width="22.28515625" style="110" bestFit="1" customWidth="1"/>
    <col min="15295" max="15295" width="10.5703125" style="110" bestFit="1" customWidth="1"/>
    <col min="15296" max="15296" width="14" style="110" bestFit="1" customWidth="1"/>
    <col min="15297" max="15297" width="14.85546875" style="110" bestFit="1" customWidth="1"/>
    <col min="15298" max="15298" width="11.28515625" style="110" bestFit="1" customWidth="1"/>
    <col min="15299" max="15299" width="14.7109375" style="110" bestFit="1" customWidth="1"/>
    <col min="15300" max="15300" width="11.5703125" style="110" bestFit="1" customWidth="1"/>
    <col min="15301" max="15301" width="18" style="110" bestFit="1" customWidth="1"/>
    <col min="15302" max="15302" width="7.42578125" style="110" bestFit="1" customWidth="1"/>
    <col min="15303" max="15303" width="14" style="110" bestFit="1" customWidth="1"/>
    <col min="15304" max="15308" width="14" style="110" customWidth="1"/>
    <col min="15309" max="15309" width="13.7109375" style="110" bestFit="1" customWidth="1"/>
    <col min="15310" max="15310" width="12.140625" style="110" bestFit="1" customWidth="1"/>
    <col min="15311" max="15311" width="10.5703125" style="110" bestFit="1" customWidth="1"/>
    <col min="15312" max="15313" width="18" style="110" bestFit="1" customWidth="1"/>
    <col min="15314" max="15314" width="8.7109375" style="110" bestFit="1" customWidth="1"/>
    <col min="15315" max="15315" width="14.5703125" style="110" bestFit="1" customWidth="1"/>
    <col min="15316" max="15316" width="15.140625" style="110" bestFit="1" customWidth="1"/>
    <col min="15317" max="15317" width="14.42578125" style="110" bestFit="1" customWidth="1"/>
    <col min="15318" max="15318" width="18.140625" style="110" bestFit="1" customWidth="1"/>
    <col min="15319" max="15319" width="11.28515625" style="110" bestFit="1" customWidth="1"/>
    <col min="15320" max="15320" width="18.85546875" style="110" bestFit="1" customWidth="1"/>
    <col min="15321" max="15321" width="15.5703125" style="110" bestFit="1" customWidth="1"/>
    <col min="15322" max="15322" width="20.42578125" style="110" bestFit="1" customWidth="1"/>
    <col min="15323" max="15323" width="11.42578125" style="110" bestFit="1" customWidth="1"/>
    <col min="15324" max="15324" width="19.42578125" style="110" bestFit="1" customWidth="1"/>
    <col min="15325" max="15325" width="16.28515625" style="110" bestFit="1" customWidth="1"/>
    <col min="15326" max="15326" width="11.42578125" style="110" bestFit="1" customWidth="1"/>
    <col min="15327" max="15327" width="7.5703125" style="110" bestFit="1" customWidth="1"/>
    <col min="15328" max="15328" width="18" style="110" bestFit="1" customWidth="1"/>
    <col min="15329" max="15329" width="14.5703125" style="110" bestFit="1" customWidth="1"/>
    <col min="15330" max="15330" width="14.42578125" style="110" bestFit="1" customWidth="1"/>
    <col min="15331" max="15331" width="12.85546875" style="110" bestFit="1" customWidth="1"/>
    <col min="15332" max="15332" width="8.140625" style="110" bestFit="1" customWidth="1"/>
    <col min="15333" max="15333" width="7.7109375" style="110" bestFit="1" customWidth="1"/>
    <col min="15334" max="15334" width="18.85546875" style="110" bestFit="1" customWidth="1"/>
    <col min="15335" max="15335" width="13.7109375" style="110" bestFit="1" customWidth="1"/>
    <col min="15336" max="15336" width="7.5703125" style="110" bestFit="1" customWidth="1"/>
    <col min="15337" max="15337" width="10.85546875" style="110" bestFit="1" customWidth="1"/>
    <col min="15338" max="15338" width="12.85546875" style="110" bestFit="1" customWidth="1"/>
    <col min="15339" max="15343" width="14" style="110" customWidth="1"/>
    <col min="15344" max="15344" width="15.42578125" style="110" bestFit="1" customWidth="1"/>
    <col min="15345" max="15345" width="13.140625" style="110" bestFit="1" customWidth="1"/>
    <col min="15346" max="15346" width="18.140625" style="110" bestFit="1" customWidth="1"/>
    <col min="15347" max="15348" width="15.42578125" style="110" bestFit="1" customWidth="1"/>
    <col min="15349" max="15349" width="9.7109375" style="110" bestFit="1" customWidth="1"/>
    <col min="15350" max="15350" width="15.85546875" style="110" bestFit="1" customWidth="1"/>
    <col min="15351" max="15355" width="14" style="110" customWidth="1"/>
    <col min="15356" max="15356" width="18.42578125" style="110" bestFit="1" customWidth="1"/>
    <col min="15357" max="15357" width="15.140625" style="110" bestFit="1" customWidth="1"/>
    <col min="15358" max="15358" width="15" style="110" bestFit="1" customWidth="1"/>
    <col min="15359" max="15359" width="18.140625" style="110" bestFit="1" customWidth="1"/>
    <col min="15360" max="15360" width="8.7109375" style="110" bestFit="1" customWidth="1"/>
    <col min="15361" max="15361" width="18.42578125" style="110" bestFit="1" customWidth="1"/>
    <col min="15362" max="15362" width="14.85546875" style="110" bestFit="1" customWidth="1"/>
    <col min="15363" max="15363" width="14.140625" style="110" bestFit="1" customWidth="1"/>
    <col min="15364" max="15364" width="13.42578125" style="110" bestFit="1" customWidth="1"/>
    <col min="15365" max="15365" width="8.7109375" style="110" bestFit="1" customWidth="1"/>
    <col min="15366" max="15366" width="15.42578125" style="110" bestFit="1" customWidth="1"/>
    <col min="15367" max="15367" width="12.85546875" style="110" bestFit="1" customWidth="1"/>
    <col min="15368" max="15368" width="15.42578125" style="110" bestFit="1" customWidth="1"/>
    <col min="15369" max="15369" width="19.85546875" style="110" bestFit="1" customWidth="1"/>
    <col min="15370" max="15370" width="10.5703125" style="110" bestFit="1" customWidth="1"/>
    <col min="15371" max="15371" width="19.85546875" style="110" bestFit="1" customWidth="1"/>
    <col min="15372" max="15372" width="15.28515625" style="110" bestFit="1" customWidth="1"/>
    <col min="15373" max="15373" width="15.85546875" style="110" bestFit="1" customWidth="1"/>
    <col min="15374" max="15374" width="17.42578125" style="110" bestFit="1" customWidth="1"/>
    <col min="15375" max="15375" width="14" style="110" bestFit="1" customWidth="1"/>
    <col min="15376" max="15382" width="14" style="110" customWidth="1"/>
    <col min="15383" max="15383" width="17.42578125" style="110" bestFit="1" customWidth="1"/>
    <col min="15384" max="15384" width="14" style="110" customWidth="1"/>
    <col min="15385" max="15385" width="9.5703125" style="110" bestFit="1" customWidth="1"/>
    <col min="15386" max="15386" width="15.5703125" style="110" bestFit="1" customWidth="1"/>
    <col min="15387" max="15387" width="16.5703125" style="110" bestFit="1" customWidth="1"/>
    <col min="15388" max="15388" width="14" style="110" customWidth="1"/>
    <col min="15389" max="15389" width="9.5703125" style="110" bestFit="1" customWidth="1"/>
    <col min="15390" max="15390" width="15.5703125" style="110" bestFit="1" customWidth="1"/>
    <col min="15391" max="15391" width="16.5703125" style="110" bestFit="1" customWidth="1"/>
    <col min="15392" max="15392" width="14.140625" style="110" bestFit="1" customWidth="1"/>
    <col min="15393" max="15397" width="14" style="110" customWidth="1"/>
    <col min="15398" max="15513" width="9.140625" style="110"/>
    <col min="15514" max="15514" width="0.140625" style="110" customWidth="1"/>
    <col min="15515" max="15515" width="17.140625" style="110" customWidth="1"/>
    <col min="15516" max="15516" width="8.5703125" style="110" customWidth="1"/>
    <col min="15517" max="15525" width="0" style="110" hidden="1" customWidth="1"/>
    <col min="15526" max="15526" width="5.140625" style="110" customWidth="1"/>
    <col min="15527" max="15527" width="0" style="110" hidden="1" customWidth="1"/>
    <col min="15528" max="15528" width="4.140625" style="110" customWidth="1"/>
    <col min="15529" max="15529" width="1.7109375" style="110" customWidth="1"/>
    <col min="15530" max="15530" width="5.28515625" style="110" customWidth="1"/>
    <col min="15531" max="15531" width="12.85546875" style="110" bestFit="1" customWidth="1"/>
    <col min="15532" max="15532" width="12.85546875" style="110" customWidth="1"/>
    <col min="15533" max="15536" width="9.140625" style="110"/>
    <col min="15537" max="15537" width="27.85546875" style="110" bestFit="1" customWidth="1"/>
    <col min="15538" max="15539" width="12.7109375" style="110" customWidth="1"/>
    <col min="15540" max="15540" width="9.140625" style="110"/>
    <col min="15541" max="15541" width="17" style="110" bestFit="1" customWidth="1"/>
    <col min="15542" max="15543" width="9.140625" style="110"/>
    <col min="15544" max="15544" width="14" style="110" bestFit="1" customWidth="1"/>
    <col min="15545" max="15545" width="12" style="110" bestFit="1" customWidth="1"/>
    <col min="15546" max="15546" width="12.5703125" style="110" bestFit="1" customWidth="1"/>
    <col min="15547" max="15547" width="14" style="110" bestFit="1" customWidth="1"/>
    <col min="15548" max="15548" width="19" style="110" bestFit="1" customWidth="1"/>
    <col min="15549" max="15549" width="15.7109375" style="110" bestFit="1" customWidth="1"/>
    <col min="15550" max="15550" width="22.28515625" style="110" bestFit="1" customWidth="1"/>
    <col min="15551" max="15551" width="10.5703125" style="110" bestFit="1" customWidth="1"/>
    <col min="15552" max="15552" width="14" style="110" bestFit="1" customWidth="1"/>
    <col min="15553" max="15553" width="14.85546875" style="110" bestFit="1" customWidth="1"/>
    <col min="15554" max="15554" width="11.28515625" style="110" bestFit="1" customWidth="1"/>
    <col min="15555" max="15555" width="14.7109375" style="110" bestFit="1" customWidth="1"/>
    <col min="15556" max="15556" width="11.5703125" style="110" bestFit="1" customWidth="1"/>
    <col min="15557" max="15557" width="18" style="110" bestFit="1" customWidth="1"/>
    <col min="15558" max="15558" width="7.42578125" style="110" bestFit="1" customWidth="1"/>
    <col min="15559" max="15559" width="14" style="110" bestFit="1" customWidth="1"/>
    <col min="15560" max="15564" width="14" style="110" customWidth="1"/>
    <col min="15565" max="15565" width="13.7109375" style="110" bestFit="1" customWidth="1"/>
    <col min="15566" max="15566" width="12.140625" style="110" bestFit="1" customWidth="1"/>
    <col min="15567" max="15567" width="10.5703125" style="110" bestFit="1" customWidth="1"/>
    <col min="15568" max="15569" width="18" style="110" bestFit="1" customWidth="1"/>
    <col min="15570" max="15570" width="8.7109375" style="110" bestFit="1" customWidth="1"/>
    <col min="15571" max="15571" width="14.5703125" style="110" bestFit="1" customWidth="1"/>
    <col min="15572" max="15572" width="15.140625" style="110" bestFit="1" customWidth="1"/>
    <col min="15573" max="15573" width="14.42578125" style="110" bestFit="1" customWidth="1"/>
    <col min="15574" max="15574" width="18.140625" style="110" bestFit="1" customWidth="1"/>
    <col min="15575" max="15575" width="11.28515625" style="110" bestFit="1" customWidth="1"/>
    <col min="15576" max="15576" width="18.85546875" style="110" bestFit="1" customWidth="1"/>
    <col min="15577" max="15577" width="15.5703125" style="110" bestFit="1" customWidth="1"/>
    <col min="15578" max="15578" width="20.42578125" style="110" bestFit="1" customWidth="1"/>
    <col min="15579" max="15579" width="11.42578125" style="110" bestFit="1" customWidth="1"/>
    <col min="15580" max="15580" width="19.42578125" style="110" bestFit="1" customWidth="1"/>
    <col min="15581" max="15581" width="16.28515625" style="110" bestFit="1" customWidth="1"/>
    <col min="15582" max="15582" width="11.42578125" style="110" bestFit="1" customWidth="1"/>
    <col min="15583" max="15583" width="7.5703125" style="110" bestFit="1" customWidth="1"/>
    <col min="15584" max="15584" width="18" style="110" bestFit="1" customWidth="1"/>
    <col min="15585" max="15585" width="14.5703125" style="110" bestFit="1" customWidth="1"/>
    <col min="15586" max="15586" width="14.42578125" style="110" bestFit="1" customWidth="1"/>
    <col min="15587" max="15587" width="12.85546875" style="110" bestFit="1" customWidth="1"/>
    <col min="15588" max="15588" width="8.140625" style="110" bestFit="1" customWidth="1"/>
    <col min="15589" max="15589" width="7.7109375" style="110" bestFit="1" customWidth="1"/>
    <col min="15590" max="15590" width="18.85546875" style="110" bestFit="1" customWidth="1"/>
    <col min="15591" max="15591" width="13.7109375" style="110" bestFit="1" customWidth="1"/>
    <col min="15592" max="15592" width="7.5703125" style="110" bestFit="1" customWidth="1"/>
    <col min="15593" max="15593" width="10.85546875" style="110" bestFit="1" customWidth="1"/>
    <col min="15594" max="15594" width="12.85546875" style="110" bestFit="1" customWidth="1"/>
    <col min="15595" max="15599" width="14" style="110" customWidth="1"/>
    <col min="15600" max="15600" width="15.42578125" style="110" bestFit="1" customWidth="1"/>
    <col min="15601" max="15601" width="13.140625" style="110" bestFit="1" customWidth="1"/>
    <col min="15602" max="15602" width="18.140625" style="110" bestFit="1" customWidth="1"/>
    <col min="15603" max="15604" width="15.42578125" style="110" bestFit="1" customWidth="1"/>
    <col min="15605" max="15605" width="9.7109375" style="110" bestFit="1" customWidth="1"/>
    <col min="15606" max="15606" width="15.85546875" style="110" bestFit="1" customWidth="1"/>
    <col min="15607" max="15611" width="14" style="110" customWidth="1"/>
    <col min="15612" max="15612" width="18.42578125" style="110" bestFit="1" customWidth="1"/>
    <col min="15613" max="15613" width="15.140625" style="110" bestFit="1" customWidth="1"/>
    <col min="15614" max="15614" width="15" style="110" bestFit="1" customWidth="1"/>
    <col min="15615" max="15615" width="18.140625" style="110" bestFit="1" customWidth="1"/>
    <col min="15616" max="15616" width="8.7109375" style="110" bestFit="1" customWidth="1"/>
    <col min="15617" max="15617" width="18.42578125" style="110" bestFit="1" customWidth="1"/>
    <col min="15618" max="15618" width="14.85546875" style="110" bestFit="1" customWidth="1"/>
    <col min="15619" max="15619" width="14.140625" style="110" bestFit="1" customWidth="1"/>
    <col min="15620" max="15620" width="13.42578125" style="110" bestFit="1" customWidth="1"/>
    <col min="15621" max="15621" width="8.7109375" style="110" bestFit="1" customWidth="1"/>
    <col min="15622" max="15622" width="15.42578125" style="110" bestFit="1" customWidth="1"/>
    <col min="15623" max="15623" width="12.85546875" style="110" bestFit="1" customWidth="1"/>
    <col min="15624" max="15624" width="15.42578125" style="110" bestFit="1" customWidth="1"/>
    <col min="15625" max="15625" width="19.85546875" style="110" bestFit="1" customWidth="1"/>
    <col min="15626" max="15626" width="10.5703125" style="110" bestFit="1" customWidth="1"/>
    <col min="15627" max="15627" width="19.85546875" style="110" bestFit="1" customWidth="1"/>
    <col min="15628" max="15628" width="15.28515625" style="110" bestFit="1" customWidth="1"/>
    <col min="15629" max="15629" width="15.85546875" style="110" bestFit="1" customWidth="1"/>
    <col min="15630" max="15630" width="17.42578125" style="110" bestFit="1" customWidth="1"/>
    <col min="15631" max="15631" width="14" style="110" bestFit="1" customWidth="1"/>
    <col min="15632" max="15638" width="14" style="110" customWidth="1"/>
    <col min="15639" max="15639" width="17.42578125" style="110" bestFit="1" customWidth="1"/>
    <col min="15640" max="15640" width="14" style="110" customWidth="1"/>
    <col min="15641" max="15641" width="9.5703125" style="110" bestFit="1" customWidth="1"/>
    <col min="15642" max="15642" width="15.5703125" style="110" bestFit="1" customWidth="1"/>
    <col min="15643" max="15643" width="16.5703125" style="110" bestFit="1" customWidth="1"/>
    <col min="15644" max="15644" width="14" style="110" customWidth="1"/>
    <col min="15645" max="15645" width="9.5703125" style="110" bestFit="1" customWidth="1"/>
    <col min="15646" max="15646" width="15.5703125" style="110" bestFit="1" customWidth="1"/>
    <col min="15647" max="15647" width="16.5703125" style="110" bestFit="1" customWidth="1"/>
    <col min="15648" max="15648" width="14.140625" style="110" bestFit="1" customWidth="1"/>
    <col min="15649" max="15653" width="14" style="110" customWidth="1"/>
    <col min="15654" max="15769" width="9.140625" style="110"/>
    <col min="15770" max="15770" width="0.140625" style="110" customWidth="1"/>
    <col min="15771" max="15771" width="17.140625" style="110" customWidth="1"/>
    <col min="15772" max="15772" width="8.5703125" style="110" customWidth="1"/>
    <col min="15773" max="15781" width="0" style="110" hidden="1" customWidth="1"/>
    <col min="15782" max="15782" width="5.140625" style="110" customWidth="1"/>
    <col min="15783" max="15783" width="0" style="110" hidden="1" customWidth="1"/>
    <col min="15784" max="15784" width="4.140625" style="110" customWidth="1"/>
    <col min="15785" max="15785" width="1.7109375" style="110" customWidth="1"/>
    <col min="15786" max="15786" width="5.28515625" style="110" customWidth="1"/>
    <col min="15787" max="15787" width="12.85546875" style="110" bestFit="1" customWidth="1"/>
    <col min="15788" max="15788" width="12.85546875" style="110" customWidth="1"/>
    <col min="15789" max="15792" width="9.140625" style="110"/>
    <col min="15793" max="15793" width="27.85546875" style="110" bestFit="1" customWidth="1"/>
    <col min="15794" max="15795" width="12.7109375" style="110" customWidth="1"/>
    <col min="15796" max="15796" width="9.140625" style="110"/>
    <col min="15797" max="15797" width="17" style="110" bestFit="1" customWidth="1"/>
    <col min="15798" max="15799" width="9.140625" style="110"/>
    <col min="15800" max="15800" width="14" style="110" bestFit="1" customWidth="1"/>
    <col min="15801" max="15801" width="12" style="110" bestFit="1" customWidth="1"/>
    <col min="15802" max="15802" width="12.5703125" style="110" bestFit="1" customWidth="1"/>
    <col min="15803" max="15803" width="14" style="110" bestFit="1" customWidth="1"/>
    <col min="15804" max="15804" width="19" style="110" bestFit="1" customWidth="1"/>
    <col min="15805" max="15805" width="15.7109375" style="110" bestFit="1" customWidth="1"/>
    <col min="15806" max="15806" width="22.28515625" style="110" bestFit="1" customWidth="1"/>
    <col min="15807" max="15807" width="10.5703125" style="110" bestFit="1" customWidth="1"/>
    <col min="15808" max="15808" width="14" style="110" bestFit="1" customWidth="1"/>
    <col min="15809" max="15809" width="14.85546875" style="110" bestFit="1" customWidth="1"/>
    <col min="15810" max="15810" width="11.28515625" style="110" bestFit="1" customWidth="1"/>
    <col min="15811" max="15811" width="14.7109375" style="110" bestFit="1" customWidth="1"/>
    <col min="15812" max="15812" width="11.5703125" style="110" bestFit="1" customWidth="1"/>
    <col min="15813" max="15813" width="18" style="110" bestFit="1" customWidth="1"/>
    <col min="15814" max="15814" width="7.42578125" style="110" bestFit="1" customWidth="1"/>
    <col min="15815" max="15815" width="14" style="110" bestFit="1" customWidth="1"/>
    <col min="15816" max="15820" width="14" style="110" customWidth="1"/>
    <col min="15821" max="15821" width="13.7109375" style="110" bestFit="1" customWidth="1"/>
    <col min="15822" max="15822" width="12.140625" style="110" bestFit="1" customWidth="1"/>
    <col min="15823" max="15823" width="10.5703125" style="110" bestFit="1" customWidth="1"/>
    <col min="15824" max="15825" width="18" style="110" bestFit="1" customWidth="1"/>
    <col min="15826" max="15826" width="8.7109375" style="110" bestFit="1" customWidth="1"/>
    <col min="15827" max="15827" width="14.5703125" style="110" bestFit="1" customWidth="1"/>
    <col min="15828" max="15828" width="15.140625" style="110" bestFit="1" customWidth="1"/>
    <col min="15829" max="15829" width="14.42578125" style="110" bestFit="1" customWidth="1"/>
    <col min="15830" max="15830" width="18.140625" style="110" bestFit="1" customWidth="1"/>
    <col min="15831" max="15831" width="11.28515625" style="110" bestFit="1" customWidth="1"/>
    <col min="15832" max="15832" width="18.85546875" style="110" bestFit="1" customWidth="1"/>
    <col min="15833" max="15833" width="15.5703125" style="110" bestFit="1" customWidth="1"/>
    <col min="15834" max="15834" width="20.42578125" style="110" bestFit="1" customWidth="1"/>
    <col min="15835" max="15835" width="11.42578125" style="110" bestFit="1" customWidth="1"/>
    <col min="15836" max="15836" width="19.42578125" style="110" bestFit="1" customWidth="1"/>
    <col min="15837" max="15837" width="16.28515625" style="110" bestFit="1" customWidth="1"/>
    <col min="15838" max="15838" width="11.42578125" style="110" bestFit="1" customWidth="1"/>
    <col min="15839" max="15839" width="7.5703125" style="110" bestFit="1" customWidth="1"/>
    <col min="15840" max="15840" width="18" style="110" bestFit="1" customWidth="1"/>
    <col min="15841" max="15841" width="14.5703125" style="110" bestFit="1" customWidth="1"/>
    <col min="15842" max="15842" width="14.42578125" style="110" bestFit="1" customWidth="1"/>
    <col min="15843" max="15843" width="12.85546875" style="110" bestFit="1" customWidth="1"/>
    <col min="15844" max="15844" width="8.140625" style="110" bestFit="1" customWidth="1"/>
    <col min="15845" max="15845" width="7.7109375" style="110" bestFit="1" customWidth="1"/>
    <col min="15846" max="15846" width="18.85546875" style="110" bestFit="1" customWidth="1"/>
    <col min="15847" max="15847" width="13.7109375" style="110" bestFit="1" customWidth="1"/>
    <col min="15848" max="15848" width="7.5703125" style="110" bestFit="1" customWidth="1"/>
    <col min="15849" max="15849" width="10.85546875" style="110" bestFit="1" customWidth="1"/>
    <col min="15850" max="15850" width="12.85546875" style="110" bestFit="1" customWidth="1"/>
    <col min="15851" max="15855" width="14" style="110" customWidth="1"/>
    <col min="15856" max="15856" width="15.42578125" style="110" bestFit="1" customWidth="1"/>
    <col min="15857" max="15857" width="13.140625" style="110" bestFit="1" customWidth="1"/>
    <col min="15858" max="15858" width="18.140625" style="110" bestFit="1" customWidth="1"/>
    <col min="15859" max="15860" width="15.42578125" style="110" bestFit="1" customWidth="1"/>
    <col min="15861" max="15861" width="9.7109375" style="110" bestFit="1" customWidth="1"/>
    <col min="15862" max="15862" width="15.85546875" style="110" bestFit="1" customWidth="1"/>
    <col min="15863" max="15867" width="14" style="110" customWidth="1"/>
    <col min="15868" max="15868" width="18.42578125" style="110" bestFit="1" customWidth="1"/>
    <col min="15869" max="15869" width="15.140625" style="110" bestFit="1" customWidth="1"/>
    <col min="15870" max="15870" width="15" style="110" bestFit="1" customWidth="1"/>
    <col min="15871" max="15871" width="18.140625" style="110" bestFit="1" customWidth="1"/>
    <col min="15872" max="15872" width="8.7109375" style="110" bestFit="1" customWidth="1"/>
    <col min="15873" max="15873" width="18.42578125" style="110" bestFit="1" customWidth="1"/>
    <col min="15874" max="15874" width="14.85546875" style="110" bestFit="1" customWidth="1"/>
    <col min="15875" max="15875" width="14.140625" style="110" bestFit="1" customWidth="1"/>
    <col min="15876" max="15876" width="13.42578125" style="110" bestFit="1" customWidth="1"/>
    <col min="15877" max="15877" width="8.7109375" style="110" bestFit="1" customWidth="1"/>
    <col min="15878" max="15878" width="15.42578125" style="110" bestFit="1" customWidth="1"/>
    <col min="15879" max="15879" width="12.85546875" style="110" bestFit="1" customWidth="1"/>
    <col min="15880" max="15880" width="15.42578125" style="110" bestFit="1" customWidth="1"/>
    <col min="15881" max="15881" width="19.85546875" style="110" bestFit="1" customWidth="1"/>
    <col min="15882" max="15882" width="10.5703125" style="110" bestFit="1" customWidth="1"/>
    <col min="15883" max="15883" width="19.85546875" style="110" bestFit="1" customWidth="1"/>
    <col min="15884" max="15884" width="15.28515625" style="110" bestFit="1" customWidth="1"/>
    <col min="15885" max="15885" width="15.85546875" style="110" bestFit="1" customWidth="1"/>
    <col min="15886" max="15886" width="17.42578125" style="110" bestFit="1" customWidth="1"/>
    <col min="15887" max="15887" width="14" style="110" bestFit="1" customWidth="1"/>
    <col min="15888" max="15894" width="14" style="110" customWidth="1"/>
    <col min="15895" max="15895" width="17.42578125" style="110" bestFit="1" customWidth="1"/>
    <col min="15896" max="15896" width="14" style="110" customWidth="1"/>
    <col min="15897" max="15897" width="9.5703125" style="110" bestFit="1" customWidth="1"/>
    <col min="15898" max="15898" width="15.5703125" style="110" bestFit="1" customWidth="1"/>
    <col min="15899" max="15899" width="16.5703125" style="110" bestFit="1" customWidth="1"/>
    <col min="15900" max="15900" width="14" style="110" customWidth="1"/>
    <col min="15901" max="15901" width="9.5703125" style="110" bestFit="1" customWidth="1"/>
    <col min="15902" max="15902" width="15.5703125" style="110" bestFit="1" customWidth="1"/>
    <col min="15903" max="15903" width="16.5703125" style="110" bestFit="1" customWidth="1"/>
    <col min="15904" max="15904" width="14.140625" style="110" bestFit="1" customWidth="1"/>
    <col min="15905" max="15909" width="14" style="110" customWidth="1"/>
    <col min="15910" max="16025" width="9.140625" style="110"/>
    <col min="16026" max="16026" width="0.140625" style="110" customWidth="1"/>
    <col min="16027" max="16027" width="17.140625" style="110" customWidth="1"/>
    <col min="16028" max="16028" width="8.5703125" style="110" customWidth="1"/>
    <col min="16029" max="16037" width="0" style="110" hidden="1" customWidth="1"/>
    <col min="16038" max="16038" width="5.140625" style="110" customWidth="1"/>
    <col min="16039" max="16039" width="0" style="110" hidden="1" customWidth="1"/>
    <col min="16040" max="16040" width="4.140625" style="110" customWidth="1"/>
    <col min="16041" max="16041" width="1.7109375" style="110" customWidth="1"/>
    <col min="16042" max="16042" width="5.28515625" style="110" customWidth="1"/>
    <col min="16043" max="16043" width="12.85546875" style="110" bestFit="1" customWidth="1"/>
    <col min="16044" max="16044" width="12.85546875" style="110" customWidth="1"/>
    <col min="16045" max="16048" width="9.140625" style="110"/>
    <col min="16049" max="16049" width="27.85546875" style="110" bestFit="1" customWidth="1"/>
    <col min="16050" max="16051" width="12.7109375" style="110" customWidth="1"/>
    <col min="16052" max="16052" width="9.140625" style="110"/>
    <col min="16053" max="16053" width="17" style="110" bestFit="1" customWidth="1"/>
    <col min="16054" max="16055" width="9.140625" style="110"/>
    <col min="16056" max="16056" width="14" style="110" bestFit="1" customWidth="1"/>
    <col min="16057" max="16057" width="12" style="110" bestFit="1" customWidth="1"/>
    <col min="16058" max="16058" width="12.5703125" style="110" bestFit="1" customWidth="1"/>
    <col min="16059" max="16059" width="14" style="110" bestFit="1" customWidth="1"/>
    <col min="16060" max="16060" width="19" style="110" bestFit="1" customWidth="1"/>
    <col min="16061" max="16061" width="15.7109375" style="110" bestFit="1" customWidth="1"/>
    <col min="16062" max="16062" width="22.28515625" style="110" bestFit="1" customWidth="1"/>
    <col min="16063" max="16063" width="10.5703125" style="110" bestFit="1" customWidth="1"/>
    <col min="16064" max="16064" width="14" style="110" bestFit="1" customWidth="1"/>
    <col min="16065" max="16065" width="14.85546875" style="110" bestFit="1" customWidth="1"/>
    <col min="16066" max="16066" width="11.28515625" style="110" bestFit="1" customWidth="1"/>
    <col min="16067" max="16067" width="14.7109375" style="110" bestFit="1" customWidth="1"/>
    <col min="16068" max="16068" width="11.5703125" style="110" bestFit="1" customWidth="1"/>
    <col min="16069" max="16069" width="18" style="110" bestFit="1" customWidth="1"/>
    <col min="16070" max="16070" width="7.42578125" style="110" bestFit="1" customWidth="1"/>
    <col min="16071" max="16071" width="14" style="110" bestFit="1" customWidth="1"/>
    <col min="16072" max="16076" width="14" style="110" customWidth="1"/>
    <col min="16077" max="16077" width="13.7109375" style="110" bestFit="1" customWidth="1"/>
    <col min="16078" max="16078" width="12.140625" style="110" bestFit="1" customWidth="1"/>
    <col min="16079" max="16079" width="10.5703125" style="110" bestFit="1" customWidth="1"/>
    <col min="16080" max="16081" width="18" style="110" bestFit="1" customWidth="1"/>
    <col min="16082" max="16082" width="8.7109375" style="110" bestFit="1" customWidth="1"/>
    <col min="16083" max="16083" width="14.5703125" style="110" bestFit="1" customWidth="1"/>
    <col min="16084" max="16084" width="15.140625" style="110" bestFit="1" customWidth="1"/>
    <col min="16085" max="16085" width="14.42578125" style="110" bestFit="1" customWidth="1"/>
    <col min="16086" max="16086" width="18.140625" style="110" bestFit="1" customWidth="1"/>
    <col min="16087" max="16087" width="11.28515625" style="110" bestFit="1" customWidth="1"/>
    <col min="16088" max="16088" width="18.85546875" style="110" bestFit="1" customWidth="1"/>
    <col min="16089" max="16089" width="15.5703125" style="110" bestFit="1" customWidth="1"/>
    <col min="16090" max="16090" width="20.42578125" style="110" bestFit="1" customWidth="1"/>
    <col min="16091" max="16091" width="11.42578125" style="110" bestFit="1" customWidth="1"/>
    <col min="16092" max="16092" width="19.42578125" style="110" bestFit="1" customWidth="1"/>
    <col min="16093" max="16093" width="16.28515625" style="110" bestFit="1" customWidth="1"/>
    <col min="16094" max="16094" width="11.42578125" style="110" bestFit="1" customWidth="1"/>
    <col min="16095" max="16095" width="7.5703125" style="110" bestFit="1" customWidth="1"/>
    <col min="16096" max="16096" width="18" style="110" bestFit="1" customWidth="1"/>
    <col min="16097" max="16097" width="14.5703125" style="110" bestFit="1" customWidth="1"/>
    <col min="16098" max="16098" width="14.42578125" style="110" bestFit="1" customWidth="1"/>
    <col min="16099" max="16099" width="12.85546875" style="110" bestFit="1" customWidth="1"/>
    <col min="16100" max="16100" width="8.140625" style="110" bestFit="1" customWidth="1"/>
    <col min="16101" max="16101" width="7.7109375" style="110" bestFit="1" customWidth="1"/>
    <col min="16102" max="16102" width="18.85546875" style="110" bestFit="1" customWidth="1"/>
    <col min="16103" max="16103" width="13.7109375" style="110" bestFit="1" customWidth="1"/>
    <col min="16104" max="16104" width="7.5703125" style="110" bestFit="1" customWidth="1"/>
    <col min="16105" max="16105" width="10.85546875" style="110" bestFit="1" customWidth="1"/>
    <col min="16106" max="16106" width="12.85546875" style="110" bestFit="1" customWidth="1"/>
    <col min="16107" max="16111" width="14" style="110" customWidth="1"/>
    <col min="16112" max="16112" width="15.42578125" style="110" bestFit="1" customWidth="1"/>
    <col min="16113" max="16113" width="13.140625" style="110" bestFit="1" customWidth="1"/>
    <col min="16114" max="16114" width="18.140625" style="110" bestFit="1" customWidth="1"/>
    <col min="16115" max="16116" width="15.42578125" style="110" bestFit="1" customWidth="1"/>
    <col min="16117" max="16117" width="9.7109375" style="110" bestFit="1" customWidth="1"/>
    <col min="16118" max="16118" width="15.85546875" style="110" bestFit="1" customWidth="1"/>
    <col min="16119" max="16123" width="14" style="110" customWidth="1"/>
    <col min="16124" max="16124" width="18.42578125" style="110" bestFit="1" customWidth="1"/>
    <col min="16125" max="16125" width="15.140625" style="110" bestFit="1" customWidth="1"/>
    <col min="16126" max="16126" width="15" style="110" bestFit="1" customWidth="1"/>
    <col min="16127" max="16127" width="18.140625" style="110" bestFit="1" customWidth="1"/>
    <col min="16128" max="16128" width="8.7109375" style="110" bestFit="1" customWidth="1"/>
    <col min="16129" max="16129" width="18.42578125" style="110" bestFit="1" customWidth="1"/>
    <col min="16130" max="16130" width="14.85546875" style="110" bestFit="1" customWidth="1"/>
    <col min="16131" max="16131" width="14.140625" style="110" bestFit="1" customWidth="1"/>
    <col min="16132" max="16132" width="13.42578125" style="110" bestFit="1" customWidth="1"/>
    <col min="16133" max="16133" width="8.7109375" style="110" bestFit="1" customWidth="1"/>
    <col min="16134" max="16134" width="15.42578125" style="110" bestFit="1" customWidth="1"/>
    <col min="16135" max="16135" width="12.85546875" style="110" bestFit="1" customWidth="1"/>
    <col min="16136" max="16136" width="15.42578125" style="110" bestFit="1" customWidth="1"/>
    <col min="16137" max="16137" width="19.85546875" style="110" bestFit="1" customWidth="1"/>
    <col min="16138" max="16138" width="10.5703125" style="110" bestFit="1" customWidth="1"/>
    <col min="16139" max="16139" width="19.85546875" style="110" bestFit="1" customWidth="1"/>
    <col min="16140" max="16140" width="15.28515625" style="110" bestFit="1" customWidth="1"/>
    <col min="16141" max="16141" width="15.85546875" style="110" bestFit="1" customWidth="1"/>
    <col min="16142" max="16142" width="17.42578125" style="110" bestFit="1" customWidth="1"/>
    <col min="16143" max="16143" width="14" style="110" bestFit="1" customWidth="1"/>
    <col min="16144" max="16150" width="14" style="110" customWidth="1"/>
    <col min="16151" max="16151" width="17.42578125" style="110" bestFit="1" customWidth="1"/>
    <col min="16152" max="16152" width="14" style="110" customWidth="1"/>
    <col min="16153" max="16153" width="9.5703125" style="110" bestFit="1" customWidth="1"/>
    <col min="16154" max="16154" width="15.5703125" style="110" bestFit="1" customWidth="1"/>
    <col min="16155" max="16155" width="16.5703125" style="110" bestFit="1" customWidth="1"/>
    <col min="16156" max="16156" width="14" style="110" customWidth="1"/>
    <col min="16157" max="16157" width="9.5703125" style="110" bestFit="1" customWidth="1"/>
    <col min="16158" max="16158" width="15.5703125" style="110" bestFit="1" customWidth="1"/>
    <col min="16159" max="16159" width="16.5703125" style="110" bestFit="1" customWidth="1"/>
    <col min="16160" max="16160" width="14.140625" style="110" bestFit="1" customWidth="1"/>
    <col min="16161" max="16165" width="14" style="110" customWidth="1"/>
    <col min="16166" max="16384" width="9.140625" style="110"/>
  </cols>
  <sheetData>
    <row r="1" spans="1:77">
      <c r="L1" s="261"/>
      <c r="M1" s="261"/>
      <c r="N1" s="261"/>
      <c r="O1" s="261"/>
      <c r="P1" s="262"/>
    </row>
    <row r="2" spans="1:77" ht="34.5">
      <c r="B2" s="276" t="s">
        <v>765</v>
      </c>
      <c r="C2" s="277" t="s">
        <v>764</v>
      </c>
      <c r="D2" s="277" t="s">
        <v>799</v>
      </c>
      <c r="E2" s="278" t="s">
        <v>766</v>
      </c>
      <c r="F2" s="279" t="s">
        <v>769</v>
      </c>
      <c r="G2" s="279" t="s">
        <v>770</v>
      </c>
      <c r="H2" s="279" t="s">
        <v>773</v>
      </c>
      <c r="I2" s="279" t="s">
        <v>771</v>
      </c>
      <c r="J2" s="279" t="s">
        <v>774</v>
      </c>
      <c r="K2" s="280" t="s">
        <v>772</v>
      </c>
      <c r="L2" s="281" t="s">
        <v>775</v>
      </c>
      <c r="M2" s="281" t="s">
        <v>767</v>
      </c>
      <c r="N2" s="281" t="s">
        <v>768</v>
      </c>
      <c r="O2" s="281" t="s">
        <v>122</v>
      </c>
      <c r="P2" s="282" t="s">
        <v>123</v>
      </c>
      <c r="Q2" s="283" t="s">
        <v>786</v>
      </c>
      <c r="R2" s="284" t="s">
        <v>767</v>
      </c>
      <c r="S2" s="285" t="s">
        <v>768</v>
      </c>
      <c r="T2" s="212"/>
      <c r="U2" s="211"/>
      <c r="V2" s="211"/>
      <c r="W2" s="222"/>
      <c r="X2" s="222"/>
      <c r="Y2" s="222"/>
      <c r="Z2" s="222" t="s">
        <v>252</v>
      </c>
      <c r="AA2" s="222"/>
      <c r="AB2" s="222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77" ht="15" customHeight="1">
      <c r="A3" s="182">
        <v>1</v>
      </c>
      <c r="B3" s="291" t="s">
        <v>59</v>
      </c>
      <c r="C3" s="291" t="s">
        <v>789</v>
      </c>
      <c r="D3" s="292" t="s">
        <v>818</v>
      </c>
      <c r="E3" s="291" t="s">
        <v>147</v>
      </c>
      <c r="F3" s="293">
        <v>4</v>
      </c>
      <c r="G3" s="293">
        <v>7</v>
      </c>
      <c r="H3" s="294">
        <v>0</v>
      </c>
      <c r="I3" s="294">
        <v>0</v>
      </c>
      <c r="J3" s="293">
        <v>4</v>
      </c>
      <c r="K3" s="293">
        <v>7</v>
      </c>
      <c r="L3" s="295" t="s">
        <v>279</v>
      </c>
      <c r="M3" s="293">
        <v>1</v>
      </c>
      <c r="N3" s="293">
        <v>4</v>
      </c>
      <c r="O3" s="265"/>
      <c r="P3" s="266"/>
      <c r="Q3" s="296" t="s">
        <v>789</v>
      </c>
      <c r="R3" s="297" t="s">
        <v>818</v>
      </c>
      <c r="S3" s="297" t="s">
        <v>818</v>
      </c>
      <c r="T3" s="213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>PA-CWS-04</v>
      </c>
      <c r="U3" s="215" t="str">
        <f>IF(T3="",T3,"NO")</f>
        <v>NO</v>
      </c>
      <c r="V3" s="215" t="str">
        <f>IF(U3="NO",T3,IF(U3="",V2,""))</f>
        <v>PA-CWS-04</v>
      </c>
      <c r="W3" s="223" t="str">
        <f>IF(COUNTIF(AN:AN,Q:Q),"OK","")</f>
        <v/>
      </c>
      <c r="X3" s="223" t="str">
        <f>IF(W3="OK",Q3,"")</f>
        <v/>
      </c>
      <c r="Y3" s="223" t="str">
        <f>IF(W3="OK",S3,"")</f>
        <v/>
      </c>
      <c r="Z3" s="223">
        <f>SUM(Y3:Y306)</f>
        <v>26</v>
      </c>
      <c r="AA3" s="187" t="s">
        <v>252</v>
      </c>
      <c r="AB3" s="187">
        <f>SUM(AD6:AD53)</f>
        <v>26</v>
      </c>
      <c r="AC3" s="162"/>
    </row>
    <row r="4" spans="1:77" ht="15" customHeight="1" thickBot="1">
      <c r="A4" s="182">
        <v>2</v>
      </c>
      <c r="B4" s="291" t="s">
        <v>3</v>
      </c>
      <c r="C4" s="291" t="s">
        <v>781</v>
      </c>
      <c r="D4" s="292" t="s">
        <v>818</v>
      </c>
      <c r="E4" s="291" t="s">
        <v>139</v>
      </c>
      <c r="F4" s="293">
        <v>1</v>
      </c>
      <c r="G4" s="293">
        <v>1</v>
      </c>
      <c r="H4" s="294">
        <v>1</v>
      </c>
      <c r="I4" s="294">
        <v>4</v>
      </c>
      <c r="J4" s="293">
        <v>2</v>
      </c>
      <c r="K4" s="293">
        <v>5</v>
      </c>
      <c r="L4" s="295" t="s">
        <v>762</v>
      </c>
      <c r="M4" s="293">
        <v>5</v>
      </c>
      <c r="N4" s="293">
        <v>5</v>
      </c>
      <c r="O4" s="265"/>
      <c r="P4" s="266"/>
      <c r="Q4" s="298" t="s">
        <v>818</v>
      </c>
      <c r="R4" s="299" t="s">
        <v>767</v>
      </c>
      <c r="S4" s="299" t="s">
        <v>768</v>
      </c>
      <c r="T4" s="213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4" s="215" t="str">
        <f t="shared" ref="U4:U67" si="0">IF(T4="",T4,"NO")</f>
        <v/>
      </c>
      <c r="V4" s="215" t="str">
        <f>IF(U4="NO",T4,IF(U4="",V3,""))</f>
        <v>PA-CWS-04</v>
      </c>
      <c r="W4" s="223" t="str">
        <f t="shared" ref="W4:W67" si="1">IF(COUNTIF(AN:AN,Q:Q),"OK","")</f>
        <v>OK</v>
      </c>
      <c r="X4" s="223" t="str">
        <f t="shared" ref="X4:X67" si="2">IF(W4="OK",Q4,"")</f>
        <v/>
      </c>
      <c r="Y4" s="223" t="str">
        <f t="shared" ref="Y4:Y67" si="3">IF(W4="OK",S4,"")</f>
        <v>Individuals</v>
      </c>
      <c r="Z4" s="215"/>
      <c r="AA4" s="110"/>
      <c r="AB4" s="110"/>
      <c r="AC4" s="162"/>
    </row>
    <row r="5" spans="1:77" ht="15" customHeight="1" thickBot="1">
      <c r="A5" s="182">
        <v>3</v>
      </c>
      <c r="B5" s="291" t="s">
        <v>5</v>
      </c>
      <c r="C5" s="291" t="s">
        <v>783</v>
      </c>
      <c r="D5" s="292" t="s">
        <v>818</v>
      </c>
      <c r="E5" s="291" t="s">
        <v>192</v>
      </c>
      <c r="F5" s="293">
        <v>4</v>
      </c>
      <c r="G5" s="293">
        <v>9</v>
      </c>
      <c r="H5" s="294">
        <v>0</v>
      </c>
      <c r="I5" s="294">
        <v>0</v>
      </c>
      <c r="J5" s="293">
        <v>4</v>
      </c>
      <c r="K5" s="293">
        <v>9</v>
      </c>
      <c r="L5" s="295" t="s">
        <v>642</v>
      </c>
      <c r="M5" s="293">
        <v>1</v>
      </c>
      <c r="N5" s="293">
        <v>3</v>
      </c>
      <c r="O5" s="265"/>
      <c r="P5" s="266"/>
      <c r="Q5" s="300" t="s">
        <v>819</v>
      </c>
      <c r="R5" s="301">
        <v>4</v>
      </c>
      <c r="S5" s="301">
        <v>7</v>
      </c>
      <c r="T5" s="213" t="str">
        <f t="shared" ref="T5:T67" si="4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5" s="215" t="str">
        <f t="shared" si="0"/>
        <v/>
      </c>
      <c r="V5" s="215" t="str">
        <f t="shared" ref="V5:V67" si="5">IF(U5="NO",T5,IF(U5="",V4,""))</f>
        <v>PA-CWS-04</v>
      </c>
      <c r="W5" s="223" t="str">
        <f t="shared" si="1"/>
        <v/>
      </c>
      <c r="X5" s="223" t="str">
        <f t="shared" si="2"/>
        <v/>
      </c>
      <c r="Y5" s="223" t="str">
        <f t="shared" si="3"/>
        <v/>
      </c>
      <c r="Z5" s="215"/>
      <c r="AA5" s="328" t="b">
        <f>VARA(AB3,AP77,CA71,AL219,K50)=0</f>
        <v>1</v>
      </c>
      <c r="AB5" s="329"/>
      <c r="AC5" s="162"/>
      <c r="AE5" s="47" t="s">
        <v>17</v>
      </c>
      <c r="AF5" s="48"/>
      <c r="AH5" s="47" t="s">
        <v>128</v>
      </c>
      <c r="AI5" s="48"/>
      <c r="AN5" s="105" t="s">
        <v>129</v>
      </c>
      <c r="AO5" s="172"/>
      <c r="AP5" s="105" t="s">
        <v>254</v>
      </c>
      <c r="AS5" s="221" t="s">
        <v>128</v>
      </c>
      <c r="AT5" s="221" t="s">
        <v>128</v>
      </c>
      <c r="AU5" s="221" t="s">
        <v>161</v>
      </c>
      <c r="AV5" s="221" t="s">
        <v>177</v>
      </c>
      <c r="AW5" s="221" t="s">
        <v>147</v>
      </c>
      <c r="AX5" s="221" t="s">
        <v>139</v>
      </c>
      <c r="AY5" s="221" t="s">
        <v>763</v>
      </c>
      <c r="AZ5" s="221" t="s">
        <v>147</v>
      </c>
      <c r="BA5" s="221" t="s">
        <v>791</v>
      </c>
      <c r="BB5" s="221" t="s">
        <v>192</v>
      </c>
      <c r="BC5" s="229" t="s">
        <v>184</v>
      </c>
      <c r="BD5" s="229" t="s">
        <v>793</v>
      </c>
      <c r="BE5" s="221" t="s">
        <v>128</v>
      </c>
      <c r="BF5" s="221" t="s">
        <v>192</v>
      </c>
      <c r="BG5" s="221" t="s">
        <v>161</v>
      </c>
      <c r="BK5" s="221" t="s">
        <v>128</v>
      </c>
      <c r="BL5" s="221" t="s">
        <v>128</v>
      </c>
      <c r="BM5" s="221" t="s">
        <v>161</v>
      </c>
      <c r="BN5" s="221" t="s">
        <v>177</v>
      </c>
      <c r="BO5" s="221" t="s">
        <v>147</v>
      </c>
      <c r="BP5" s="221" t="s">
        <v>139</v>
      </c>
      <c r="BQ5" s="221" t="s">
        <v>763</v>
      </c>
      <c r="BR5" s="221" t="s">
        <v>147</v>
      </c>
      <c r="BS5" s="221" t="s">
        <v>791</v>
      </c>
      <c r="BT5" s="221" t="s">
        <v>192</v>
      </c>
      <c r="BU5" s="229" t="s">
        <v>184</v>
      </c>
      <c r="BV5" s="229" t="s">
        <v>793</v>
      </c>
      <c r="BW5" s="221" t="s">
        <v>128</v>
      </c>
      <c r="BX5" s="221" t="s">
        <v>192</v>
      </c>
      <c r="BY5" s="221" t="s">
        <v>161</v>
      </c>
    </row>
    <row r="6" spans="1:77" ht="15" customHeight="1" thickBot="1">
      <c r="A6" s="182">
        <v>4</v>
      </c>
      <c r="B6" s="291" t="s">
        <v>5</v>
      </c>
      <c r="C6" s="291" t="s">
        <v>784</v>
      </c>
      <c r="D6" s="292" t="s">
        <v>818</v>
      </c>
      <c r="E6" s="291" t="s">
        <v>161</v>
      </c>
      <c r="F6" s="293">
        <v>1</v>
      </c>
      <c r="G6" s="293">
        <v>5</v>
      </c>
      <c r="H6" s="294">
        <v>0</v>
      </c>
      <c r="I6" s="294">
        <v>0</v>
      </c>
      <c r="J6" s="293">
        <v>1</v>
      </c>
      <c r="K6" s="293">
        <v>5</v>
      </c>
      <c r="L6" s="295" t="s">
        <v>492</v>
      </c>
      <c r="M6" s="293">
        <v>2</v>
      </c>
      <c r="N6" s="293">
        <v>3</v>
      </c>
      <c r="O6" s="265"/>
      <c r="P6" s="266"/>
      <c r="Q6" s="300" t="s">
        <v>820</v>
      </c>
      <c r="R6" s="301">
        <v>0</v>
      </c>
      <c r="S6" s="301">
        <v>0</v>
      </c>
      <c r="T6" s="213" t="str">
        <f t="shared" si="4"/>
        <v/>
      </c>
      <c r="U6" s="215" t="str">
        <f t="shared" si="0"/>
        <v/>
      </c>
      <c r="V6" s="215" t="str">
        <f t="shared" si="5"/>
        <v>PA-CWS-04</v>
      </c>
      <c r="W6" s="223" t="str">
        <f t="shared" si="1"/>
        <v/>
      </c>
      <c r="X6" s="223" t="str">
        <f t="shared" si="2"/>
        <v/>
      </c>
      <c r="Y6" s="223" t="str">
        <f t="shared" si="3"/>
        <v/>
      </c>
      <c r="Z6" s="215"/>
      <c r="AA6" s="330"/>
      <c r="AB6" s="331"/>
      <c r="AC6" s="162"/>
      <c r="AD6" s="110">
        <f>SUM(AL9,AL10,AL11,AL19,AL20,AL31,AL32,AL39,AL40,AL42,AL43,AL44,AL45,AL38,AL41,AL12)</f>
        <v>0</v>
      </c>
      <c r="AE6" s="56" t="s">
        <v>18</v>
      </c>
      <c r="AF6" s="109" t="s">
        <v>759</v>
      </c>
      <c r="AH6" s="56" t="s">
        <v>13</v>
      </c>
      <c r="AI6" s="57"/>
      <c r="AK6" s="58" t="s">
        <v>55</v>
      </c>
      <c r="AL6" s="59"/>
      <c r="AN6" s="106"/>
      <c r="AO6" s="173"/>
      <c r="AR6" s="219" t="s">
        <v>787</v>
      </c>
      <c r="AS6" s="234" t="s">
        <v>776</v>
      </c>
      <c r="AT6" s="220" t="s">
        <v>777</v>
      </c>
      <c r="AU6" s="220" t="s">
        <v>778</v>
      </c>
      <c r="AV6" s="220" t="s">
        <v>779</v>
      </c>
      <c r="AW6" s="220" t="s">
        <v>780</v>
      </c>
      <c r="AX6" s="220" t="s">
        <v>781</v>
      </c>
      <c r="AY6" s="220" t="s">
        <v>782</v>
      </c>
      <c r="AZ6" s="220" t="s">
        <v>789</v>
      </c>
      <c r="BA6" s="231" t="s">
        <v>792</v>
      </c>
      <c r="BB6" s="220" t="s">
        <v>794</v>
      </c>
      <c r="BC6" s="220" t="s">
        <v>795</v>
      </c>
      <c r="BD6" s="231" t="s">
        <v>790</v>
      </c>
      <c r="BE6" s="220" t="s">
        <v>796</v>
      </c>
      <c r="BF6" s="220" t="s">
        <v>783</v>
      </c>
      <c r="BG6" s="220" t="s">
        <v>784</v>
      </c>
      <c r="BK6" s="220" t="s">
        <v>776</v>
      </c>
      <c r="BL6" s="220" t="s">
        <v>777</v>
      </c>
      <c r="BM6" s="220" t="s">
        <v>778</v>
      </c>
      <c r="BN6" s="220" t="s">
        <v>779</v>
      </c>
      <c r="BO6" s="220" t="s">
        <v>780</v>
      </c>
      <c r="BP6" s="220" t="s">
        <v>781</v>
      </c>
      <c r="BQ6" s="220" t="s">
        <v>782</v>
      </c>
      <c r="BR6" s="220" t="s">
        <v>789</v>
      </c>
      <c r="BS6" s="220" t="s">
        <v>790</v>
      </c>
      <c r="BT6" s="220" t="s">
        <v>794</v>
      </c>
      <c r="BU6" s="220" t="s">
        <v>795</v>
      </c>
      <c r="BV6" s="220" t="s">
        <v>792</v>
      </c>
      <c r="BW6" s="220" t="s">
        <v>796</v>
      </c>
      <c r="BX6" s="220" t="s">
        <v>783</v>
      </c>
      <c r="BY6" s="220" t="s">
        <v>784</v>
      </c>
    </row>
    <row r="7" spans="1:77" ht="15" customHeight="1" thickBot="1">
      <c r="A7" s="182">
        <v>5</v>
      </c>
      <c r="B7" s="251"/>
      <c r="C7" s="251"/>
      <c r="D7" s="251"/>
      <c r="E7" s="251"/>
      <c r="F7" s="252"/>
      <c r="G7" s="252"/>
      <c r="H7" s="252"/>
      <c r="I7" s="252"/>
      <c r="J7" s="252"/>
      <c r="K7" s="252"/>
      <c r="L7" s="295" t="s">
        <v>647</v>
      </c>
      <c r="M7" s="293">
        <v>1</v>
      </c>
      <c r="N7" s="293">
        <v>6</v>
      </c>
      <c r="O7" s="265"/>
      <c r="P7" s="266"/>
      <c r="Q7" s="334" t="s">
        <v>821</v>
      </c>
      <c r="R7" s="335"/>
      <c r="S7" s="336"/>
      <c r="T7" s="213" t="str">
        <f t="shared" si="4"/>
        <v/>
      </c>
      <c r="U7" s="215" t="str">
        <f t="shared" si="0"/>
        <v/>
      </c>
      <c r="V7" s="215" t="str">
        <f t="shared" si="5"/>
        <v>PA-CWS-04</v>
      </c>
      <c r="W7" s="223" t="str">
        <f t="shared" si="1"/>
        <v/>
      </c>
      <c r="X7" s="223" t="str">
        <f t="shared" si="2"/>
        <v/>
      </c>
      <c r="Y7" s="223" t="str">
        <f t="shared" si="3"/>
        <v/>
      </c>
      <c r="Z7" s="215"/>
      <c r="AA7" s="330"/>
      <c r="AB7" s="331"/>
      <c r="AC7" s="155"/>
      <c r="AD7" s="110">
        <f>SUM(AL33)</f>
        <v>0</v>
      </c>
      <c r="AE7" s="56" t="s">
        <v>806</v>
      </c>
      <c r="AF7" s="109" t="s">
        <v>747</v>
      </c>
      <c r="AH7" s="56" t="s">
        <v>11</v>
      </c>
      <c r="AI7" s="57"/>
      <c r="AK7" s="60"/>
      <c r="AL7" s="61"/>
      <c r="AN7" s="107" t="s">
        <v>131</v>
      </c>
      <c r="AO7" s="108" t="s">
        <v>132</v>
      </c>
      <c r="AP7" s="79">
        <f>SUMIFS($N:$N,$L:$L,AN7)</f>
        <v>4</v>
      </c>
      <c r="AR7" s="219" t="s">
        <v>788</v>
      </c>
      <c r="AS7" s="226" t="s">
        <v>13</v>
      </c>
      <c r="AT7" s="225" t="s">
        <v>11</v>
      </c>
      <c r="AU7" s="225" t="s">
        <v>11</v>
      </c>
      <c r="AV7" s="225" t="s">
        <v>1</v>
      </c>
      <c r="AW7" s="225" t="s">
        <v>1</v>
      </c>
      <c r="AX7" s="225" t="s">
        <v>3</v>
      </c>
      <c r="AY7" s="225" t="s">
        <v>3</v>
      </c>
      <c r="AZ7" s="225" t="s">
        <v>236</v>
      </c>
      <c r="BA7" s="225" t="s">
        <v>1</v>
      </c>
      <c r="BB7" s="225" t="s">
        <v>3</v>
      </c>
      <c r="BC7" s="226" t="s">
        <v>3</v>
      </c>
      <c r="BD7" s="226" t="s">
        <v>1</v>
      </c>
      <c r="BE7" s="225" t="s">
        <v>5</v>
      </c>
      <c r="BF7" s="225" t="s">
        <v>5</v>
      </c>
      <c r="BG7" s="225" t="s">
        <v>5</v>
      </c>
      <c r="BH7" s="218" t="s">
        <v>252</v>
      </c>
      <c r="BJ7" s="110" t="str">
        <f t="shared" ref="BJ7" si="6">AN7</f>
        <v>AFGHANISTAN</v>
      </c>
      <c r="BK7" s="197">
        <f t="shared" ref="BK7:BS7" si="7">SUMIFS($Y:$Y,$X:$X,$AN7,$V:$V,AS$6)</f>
        <v>0</v>
      </c>
      <c r="BL7" s="197">
        <f t="shared" si="7"/>
        <v>0</v>
      </c>
      <c r="BM7" s="197">
        <f t="shared" si="7"/>
        <v>0</v>
      </c>
      <c r="BN7" s="197">
        <f t="shared" si="7"/>
        <v>0</v>
      </c>
      <c r="BO7" s="197">
        <f t="shared" si="7"/>
        <v>0</v>
      </c>
      <c r="BP7" s="197">
        <f t="shared" si="7"/>
        <v>4</v>
      </c>
      <c r="BQ7" s="197">
        <f t="shared" si="7"/>
        <v>0</v>
      </c>
      <c r="BR7" s="197">
        <f t="shared" si="7"/>
        <v>0</v>
      </c>
      <c r="BS7" s="197">
        <f t="shared" si="7"/>
        <v>0</v>
      </c>
      <c r="BT7" s="197">
        <f t="shared" ref="BT7:BY7" si="8">SUMIFS($Y:$Y,$X:$X,$AN7,$V:$V,BB$6)</f>
        <v>0</v>
      </c>
      <c r="BU7" s="197">
        <f t="shared" si="8"/>
        <v>0</v>
      </c>
      <c r="BV7" s="197">
        <f t="shared" si="8"/>
        <v>0</v>
      </c>
      <c r="BW7" s="197">
        <f t="shared" si="8"/>
        <v>0</v>
      </c>
      <c r="BX7" s="197">
        <f t="shared" si="8"/>
        <v>0</v>
      </c>
      <c r="BY7" s="197">
        <f t="shared" si="8"/>
        <v>0</v>
      </c>
    </row>
    <row r="8" spans="1:77" ht="15" customHeight="1" thickBot="1">
      <c r="A8" s="182">
        <v>6</v>
      </c>
      <c r="B8" s="251"/>
      <c r="C8" s="251"/>
      <c r="D8" s="251"/>
      <c r="E8" s="251"/>
      <c r="F8" s="252"/>
      <c r="G8" s="252"/>
      <c r="H8" s="252"/>
      <c r="I8" s="252"/>
      <c r="J8" s="252"/>
      <c r="K8" s="252"/>
      <c r="L8" s="295" t="s">
        <v>681</v>
      </c>
      <c r="M8" s="293">
        <v>1</v>
      </c>
      <c r="N8" s="293">
        <v>5</v>
      </c>
      <c r="O8" s="265"/>
      <c r="P8" s="266"/>
      <c r="Q8" s="295" t="s">
        <v>822</v>
      </c>
      <c r="R8" s="293">
        <v>2</v>
      </c>
      <c r="S8" s="293">
        <v>2</v>
      </c>
      <c r="T8" s="213" t="str">
        <f t="shared" si="4"/>
        <v/>
      </c>
      <c r="U8" s="215" t="str">
        <f t="shared" si="0"/>
        <v/>
      </c>
      <c r="V8" s="215" t="str">
        <f t="shared" si="5"/>
        <v>PA-CWS-04</v>
      </c>
      <c r="W8" s="223" t="str">
        <f t="shared" si="1"/>
        <v/>
      </c>
      <c r="X8" s="223" t="str">
        <f t="shared" si="2"/>
        <v/>
      </c>
      <c r="Y8" s="223" t="str">
        <f t="shared" si="3"/>
        <v/>
      </c>
      <c r="Z8" s="215"/>
      <c r="AA8" s="332"/>
      <c r="AB8" s="333"/>
      <c r="AC8" s="155"/>
      <c r="AD8" s="110">
        <f>SUM(AL30)</f>
        <v>0</v>
      </c>
      <c r="AE8" s="56" t="s">
        <v>31</v>
      </c>
      <c r="AF8" s="109" t="s">
        <v>31</v>
      </c>
      <c r="AH8" s="56" t="s">
        <v>3</v>
      </c>
      <c r="AI8" s="57"/>
      <c r="AK8" s="42" t="s">
        <v>13</v>
      </c>
      <c r="AL8" s="62"/>
      <c r="AN8" s="107" t="s">
        <v>133</v>
      </c>
      <c r="AO8" s="108" t="s">
        <v>134</v>
      </c>
      <c r="AP8" s="79">
        <f t="shared" ref="AP8:AP19" si="9">SUMIFS($N:$N,$L:$L,AN8)</f>
        <v>0</v>
      </c>
      <c r="AS8" s="218">
        <f>SUMIFS($Y:$Y,$V:$V,AS6)</f>
        <v>0</v>
      </c>
      <c r="AT8" s="228">
        <f t="shared" ref="AT8:BG8" si="10">SUMIFS($Y:$Y,$V:$V,AT6)</f>
        <v>0</v>
      </c>
      <c r="AU8" s="228">
        <f>SUMIFS($Y:$Y,$V:$V,AU6)</f>
        <v>0</v>
      </c>
      <c r="AV8" s="218">
        <f t="shared" si="10"/>
        <v>0</v>
      </c>
      <c r="AW8" s="228">
        <f t="shared" si="10"/>
        <v>0</v>
      </c>
      <c r="AX8" s="228">
        <f t="shared" si="10"/>
        <v>5</v>
      </c>
      <c r="AY8" s="228">
        <f t="shared" si="10"/>
        <v>0</v>
      </c>
      <c r="AZ8" s="228">
        <f t="shared" si="10"/>
        <v>7</v>
      </c>
      <c r="BA8" s="228">
        <f>SUMIFS($Y:$Y,$V:$V,BA6)</f>
        <v>0</v>
      </c>
      <c r="BB8" s="228">
        <f t="shared" si="10"/>
        <v>0</v>
      </c>
      <c r="BC8" s="228">
        <f t="shared" si="10"/>
        <v>0</v>
      </c>
      <c r="BD8" s="228">
        <f t="shared" si="10"/>
        <v>0</v>
      </c>
      <c r="BE8" s="228">
        <f t="shared" si="10"/>
        <v>0</v>
      </c>
      <c r="BF8" s="228">
        <f t="shared" si="10"/>
        <v>9</v>
      </c>
      <c r="BG8" s="228">
        <f t="shared" si="10"/>
        <v>5</v>
      </c>
      <c r="BH8" s="218">
        <f>SUM(AS8:BG8)</f>
        <v>26</v>
      </c>
      <c r="BJ8" s="155" t="str">
        <f t="shared" ref="BJ8:BJ29" si="11">AN8</f>
        <v>ARMENIA</v>
      </c>
      <c r="BK8" s="197">
        <f t="shared" ref="BK8:BK29" si="12">SUMIFS($Y:$Y,$X:$X,$AN8,$V:$V,AS$6)</f>
        <v>0</v>
      </c>
      <c r="BL8" s="197">
        <f t="shared" ref="BL8:BL29" si="13">SUMIFS($Y:$Y,$X:$X,$AN8,$V:$V,AT$6)</f>
        <v>0</v>
      </c>
      <c r="BM8" s="197">
        <f t="shared" ref="BM8:BM29" si="14">SUMIFS($Y:$Y,$X:$X,$AN8,$V:$V,AU$6)</f>
        <v>0</v>
      </c>
      <c r="BN8" s="197">
        <f t="shared" ref="BN8:BN29" si="15">SUMIFS($Y:$Y,$X:$X,$AN8,$V:$V,AV$6)</f>
        <v>0</v>
      </c>
      <c r="BO8" s="197">
        <f t="shared" ref="BO8:BO29" si="16">SUMIFS($Y:$Y,$X:$X,$AN8,$V:$V,AW$6)</f>
        <v>0</v>
      </c>
      <c r="BP8" s="197">
        <f t="shared" ref="BP8:BP29" si="17">SUMIFS($Y:$Y,$X:$X,$AN8,$V:$V,AX$6)</f>
        <v>0</v>
      </c>
      <c r="BQ8" s="197">
        <f t="shared" ref="BQ8:BQ29" si="18">SUMIFS($Y:$Y,$X:$X,$AN8,$V:$V,AY$6)</f>
        <v>0</v>
      </c>
      <c r="BR8" s="197">
        <f t="shared" ref="BR8:BR29" si="19">SUMIFS($Y:$Y,$X:$X,$AN8,$V:$V,AZ$6)</f>
        <v>0</v>
      </c>
      <c r="BS8" s="197">
        <f t="shared" ref="BS8:BS29" si="20">SUMIFS($Y:$Y,$X:$X,$AN8,$V:$V,BA$6)</f>
        <v>0</v>
      </c>
      <c r="BT8" s="197">
        <f t="shared" ref="BT8:BT29" si="21">SUMIFS($Y:$Y,$X:$X,$AN8,$V:$V,BB$6)</f>
        <v>0</v>
      </c>
      <c r="BU8" s="197">
        <f t="shared" ref="BU8:BU29" si="22">SUMIFS($Y:$Y,$X:$X,$AN8,$V:$V,BC$6)</f>
        <v>0</v>
      </c>
      <c r="BV8" s="197">
        <f t="shared" ref="BV8:BV29" si="23">SUMIFS($Y:$Y,$X:$X,$AN8,$V:$V,BD$6)</f>
        <v>0</v>
      </c>
      <c r="BW8" s="197">
        <f t="shared" ref="BW8:BW29" si="24">SUMIFS($Y:$Y,$X:$X,$AN8,$V:$V,BE$6)</f>
        <v>0</v>
      </c>
      <c r="BX8" s="197">
        <f t="shared" ref="BX8:BX29" si="25">SUMIFS($Y:$Y,$X:$X,$AN8,$V:$V,BF$6)</f>
        <v>0</v>
      </c>
      <c r="BY8" s="197">
        <f t="shared" ref="BY8:BY29" si="26">SUMIFS($Y:$Y,$X:$X,$AN8,$V:$V,BG$6)</f>
        <v>0</v>
      </c>
    </row>
    <row r="9" spans="1:77" ht="15" customHeight="1" thickBot="1">
      <c r="A9" s="182">
        <v>7</v>
      </c>
      <c r="B9" s="251"/>
      <c r="C9" s="251"/>
      <c r="D9" s="251"/>
      <c r="E9" s="286"/>
      <c r="F9" s="252"/>
      <c r="G9" s="252"/>
      <c r="H9" s="252"/>
      <c r="I9" s="252"/>
      <c r="J9" s="252"/>
      <c r="K9" s="252"/>
      <c r="L9" s="263"/>
      <c r="M9" s="264"/>
      <c r="N9" s="264"/>
      <c r="O9" s="265"/>
      <c r="P9" s="266"/>
      <c r="Q9" s="295" t="s">
        <v>823</v>
      </c>
      <c r="R9" s="293">
        <v>2</v>
      </c>
      <c r="S9" s="293">
        <v>5</v>
      </c>
      <c r="T9" s="213" t="str">
        <f t="shared" si="4"/>
        <v/>
      </c>
      <c r="U9" s="215" t="str">
        <f t="shared" si="0"/>
        <v/>
      </c>
      <c r="V9" s="215" t="str">
        <f t="shared" si="5"/>
        <v>PA-CWS-04</v>
      </c>
      <c r="W9" s="223" t="str">
        <f t="shared" si="1"/>
        <v/>
      </c>
      <c r="X9" s="223" t="str">
        <f t="shared" si="2"/>
        <v/>
      </c>
      <c r="Y9" s="223" t="str">
        <f t="shared" si="3"/>
        <v/>
      </c>
      <c r="Z9" s="215"/>
      <c r="AA9" s="223"/>
      <c r="AB9" s="223"/>
      <c r="AC9" s="155"/>
      <c r="AD9" s="110">
        <f>SUM(AL28,AL29)</f>
        <v>0</v>
      </c>
      <c r="AE9" s="56" t="s">
        <v>97</v>
      </c>
      <c r="AF9" s="48" t="s">
        <v>242</v>
      </c>
      <c r="AH9" s="56" t="s">
        <v>5</v>
      </c>
      <c r="AI9" s="57"/>
      <c r="AK9" s="49" t="s">
        <v>12</v>
      </c>
      <c r="AL9" s="210">
        <f>SUMIFS($K:$K,$B:$B,$AK$8, $E:$E,AK9)</f>
        <v>0</v>
      </c>
      <c r="AN9" s="107" t="s">
        <v>755</v>
      </c>
      <c r="AO9" s="108" t="s">
        <v>315</v>
      </c>
      <c r="AP9" s="79">
        <f t="shared" si="9"/>
        <v>0</v>
      </c>
      <c r="BJ9" s="155" t="str">
        <f t="shared" si="11"/>
        <v>BANGLADESH</v>
      </c>
      <c r="BK9" s="197">
        <f t="shared" si="12"/>
        <v>0</v>
      </c>
      <c r="BL9" s="197">
        <f t="shared" si="13"/>
        <v>0</v>
      </c>
      <c r="BM9" s="197">
        <f t="shared" si="14"/>
        <v>0</v>
      </c>
      <c r="BN9" s="197">
        <f t="shared" si="15"/>
        <v>0</v>
      </c>
      <c r="BO9" s="197">
        <f t="shared" si="16"/>
        <v>0</v>
      </c>
      <c r="BP9" s="197">
        <f t="shared" si="17"/>
        <v>0</v>
      </c>
      <c r="BQ9" s="197">
        <f t="shared" si="18"/>
        <v>0</v>
      </c>
      <c r="BR9" s="197">
        <f t="shared" si="19"/>
        <v>0</v>
      </c>
      <c r="BS9" s="197">
        <f t="shared" si="20"/>
        <v>0</v>
      </c>
      <c r="BT9" s="197">
        <f t="shared" si="21"/>
        <v>0</v>
      </c>
      <c r="BU9" s="197">
        <f t="shared" si="22"/>
        <v>0</v>
      </c>
      <c r="BV9" s="197">
        <f t="shared" si="23"/>
        <v>0</v>
      </c>
      <c r="BW9" s="197">
        <f t="shared" si="24"/>
        <v>0</v>
      </c>
      <c r="BX9" s="197">
        <f t="shared" si="25"/>
        <v>0</v>
      </c>
      <c r="BY9" s="197">
        <f t="shared" si="26"/>
        <v>0</v>
      </c>
    </row>
    <row r="10" spans="1:77" ht="15" customHeight="1" thickBot="1">
      <c r="A10" s="182">
        <v>8</v>
      </c>
      <c r="B10" s="286"/>
      <c r="C10" s="286"/>
      <c r="D10" s="251"/>
      <c r="E10" s="286"/>
      <c r="F10" s="252"/>
      <c r="G10" s="252"/>
      <c r="H10" s="252"/>
      <c r="I10" s="252"/>
      <c r="J10" s="252"/>
      <c r="K10" s="252"/>
      <c r="L10" s="263"/>
      <c r="M10" s="264"/>
      <c r="N10" s="264"/>
      <c r="O10" s="265"/>
      <c r="P10" s="266"/>
      <c r="Q10" s="334" t="s">
        <v>824</v>
      </c>
      <c r="R10" s="335"/>
      <c r="S10" s="336"/>
      <c r="T10" s="213" t="str">
        <f t="shared" si="4"/>
        <v/>
      </c>
      <c r="U10" s="215" t="str">
        <f t="shared" si="0"/>
        <v/>
      </c>
      <c r="V10" s="215" t="str">
        <f t="shared" si="5"/>
        <v>PA-CWS-04</v>
      </c>
      <c r="W10" s="223" t="str">
        <f t="shared" si="1"/>
        <v/>
      </c>
      <c r="X10" s="223" t="str">
        <f t="shared" si="2"/>
        <v/>
      </c>
      <c r="Y10" s="223" t="str">
        <f t="shared" si="3"/>
        <v/>
      </c>
      <c r="Z10" s="215"/>
      <c r="AA10" s="223"/>
      <c r="AB10" s="223"/>
      <c r="AC10" s="155"/>
      <c r="AF10" s="48"/>
      <c r="AK10" s="49" t="s">
        <v>60</v>
      </c>
      <c r="AL10" s="210">
        <f>SUMIFS($K:$K,$B:$B,$AK$8, $E:$E,AK10)</f>
        <v>0</v>
      </c>
      <c r="AN10" s="107" t="s">
        <v>135</v>
      </c>
      <c r="AO10" s="108" t="s">
        <v>136</v>
      </c>
      <c r="AP10" s="79">
        <f t="shared" si="9"/>
        <v>0</v>
      </c>
      <c r="BJ10" s="155" t="str">
        <f t="shared" si="11"/>
        <v>BELARUS</v>
      </c>
      <c r="BK10" s="197">
        <f t="shared" si="12"/>
        <v>0</v>
      </c>
      <c r="BL10" s="197">
        <f t="shared" si="13"/>
        <v>0</v>
      </c>
      <c r="BM10" s="197">
        <f t="shared" si="14"/>
        <v>0</v>
      </c>
      <c r="BN10" s="197">
        <f t="shared" si="15"/>
        <v>0</v>
      </c>
      <c r="BO10" s="197">
        <f t="shared" si="16"/>
        <v>0</v>
      </c>
      <c r="BP10" s="197">
        <f t="shared" si="17"/>
        <v>0</v>
      </c>
      <c r="BQ10" s="197">
        <f t="shared" si="18"/>
        <v>0</v>
      </c>
      <c r="BR10" s="197">
        <f t="shared" si="19"/>
        <v>0</v>
      </c>
      <c r="BS10" s="197">
        <f t="shared" si="20"/>
        <v>0</v>
      </c>
      <c r="BT10" s="197">
        <f t="shared" si="21"/>
        <v>0</v>
      </c>
      <c r="BU10" s="197">
        <f t="shared" si="22"/>
        <v>0</v>
      </c>
      <c r="BV10" s="197">
        <f t="shared" si="23"/>
        <v>0</v>
      </c>
      <c r="BW10" s="197">
        <f t="shared" si="24"/>
        <v>0</v>
      </c>
      <c r="BX10" s="197">
        <f t="shared" si="25"/>
        <v>0</v>
      </c>
      <c r="BY10" s="197">
        <f t="shared" si="26"/>
        <v>0</v>
      </c>
    </row>
    <row r="11" spans="1:77" ht="15" customHeight="1" thickBot="1">
      <c r="A11" s="182">
        <v>9</v>
      </c>
      <c r="B11" s="251"/>
      <c r="C11" s="251"/>
      <c r="D11" s="251"/>
      <c r="E11" s="286"/>
      <c r="F11" s="252"/>
      <c r="G11" s="252"/>
      <c r="H11" s="252"/>
      <c r="I11" s="252"/>
      <c r="J11" s="252"/>
      <c r="K11" s="252"/>
      <c r="L11" s="263"/>
      <c r="M11" s="264"/>
      <c r="N11" s="264"/>
      <c r="O11" s="265"/>
      <c r="P11" s="266"/>
      <c r="Q11" s="295" t="s">
        <v>825</v>
      </c>
      <c r="R11" s="293">
        <v>1</v>
      </c>
      <c r="S11" s="293">
        <v>1</v>
      </c>
      <c r="T11" s="213" t="str">
        <f t="shared" si="4"/>
        <v/>
      </c>
      <c r="U11" s="215" t="str">
        <f t="shared" si="0"/>
        <v/>
      </c>
      <c r="V11" s="215" t="str">
        <f t="shared" si="5"/>
        <v>PA-CWS-04</v>
      </c>
      <c r="W11" s="223" t="str">
        <f t="shared" si="1"/>
        <v/>
      </c>
      <c r="X11" s="223" t="str">
        <f t="shared" si="2"/>
        <v/>
      </c>
      <c r="Y11" s="223" t="str">
        <f t="shared" si="3"/>
        <v/>
      </c>
      <c r="Z11" s="215"/>
      <c r="AA11" s="223"/>
      <c r="AB11" s="223"/>
      <c r="AC11" s="155"/>
      <c r="AK11" s="49" t="s">
        <v>61</v>
      </c>
      <c r="AL11" s="210">
        <f>SUMIFS($K:$K,$B:$B,$AK$8, $E:$E,AK11)</f>
        <v>0</v>
      </c>
      <c r="AN11" s="107" t="s">
        <v>137</v>
      </c>
      <c r="AO11" s="108" t="s">
        <v>138</v>
      </c>
      <c r="AP11" s="79">
        <f t="shared" si="9"/>
        <v>0</v>
      </c>
      <c r="BJ11" s="155" t="str">
        <f t="shared" si="11"/>
        <v>BURMA</v>
      </c>
      <c r="BK11" s="197">
        <f t="shared" si="12"/>
        <v>0</v>
      </c>
      <c r="BL11" s="197">
        <f t="shared" si="13"/>
        <v>0</v>
      </c>
      <c r="BM11" s="197">
        <f t="shared" si="14"/>
        <v>0</v>
      </c>
      <c r="BN11" s="197">
        <f t="shared" si="15"/>
        <v>0</v>
      </c>
      <c r="BO11" s="197">
        <f t="shared" si="16"/>
        <v>0</v>
      </c>
      <c r="BP11" s="197">
        <f t="shared" si="17"/>
        <v>0</v>
      </c>
      <c r="BQ11" s="197">
        <f t="shared" si="18"/>
        <v>0</v>
      </c>
      <c r="BR11" s="197">
        <f t="shared" si="19"/>
        <v>0</v>
      </c>
      <c r="BS11" s="197">
        <f t="shared" si="20"/>
        <v>0</v>
      </c>
      <c r="BT11" s="197">
        <f t="shared" si="21"/>
        <v>0</v>
      </c>
      <c r="BU11" s="197">
        <f t="shared" si="22"/>
        <v>0</v>
      </c>
      <c r="BV11" s="197">
        <f t="shared" si="23"/>
        <v>0</v>
      </c>
      <c r="BW11" s="197">
        <f t="shared" si="24"/>
        <v>0</v>
      </c>
      <c r="BX11" s="197">
        <f t="shared" si="25"/>
        <v>0</v>
      </c>
      <c r="BY11" s="197">
        <f t="shared" si="26"/>
        <v>0</v>
      </c>
    </row>
    <row r="12" spans="1:77" ht="15" customHeight="1" thickBot="1">
      <c r="A12" s="182">
        <v>10</v>
      </c>
      <c r="B12" s="251"/>
      <c r="C12" s="251"/>
      <c r="D12" s="251"/>
      <c r="E12" s="251"/>
      <c r="F12" s="252"/>
      <c r="G12" s="252"/>
      <c r="H12" s="252"/>
      <c r="I12" s="252"/>
      <c r="J12" s="252"/>
      <c r="K12" s="252"/>
      <c r="L12" s="263"/>
      <c r="M12" s="264"/>
      <c r="N12" s="264"/>
      <c r="O12" s="265"/>
      <c r="P12" s="266"/>
      <c r="Q12" s="334" t="s">
        <v>826</v>
      </c>
      <c r="R12" s="335"/>
      <c r="S12" s="336"/>
      <c r="T12" s="213" t="str">
        <f t="shared" si="4"/>
        <v/>
      </c>
      <c r="U12" s="215" t="str">
        <f t="shared" si="0"/>
        <v/>
      </c>
      <c r="V12" s="215" t="str">
        <f t="shared" si="5"/>
        <v>PA-CWS-04</v>
      </c>
      <c r="W12" s="223" t="str">
        <f t="shared" si="1"/>
        <v/>
      </c>
      <c r="X12" s="223" t="str">
        <f t="shared" si="2"/>
        <v/>
      </c>
      <c r="Y12" s="223" t="str">
        <f t="shared" si="3"/>
        <v/>
      </c>
      <c r="Z12" s="215"/>
      <c r="AA12" s="223"/>
      <c r="AB12" s="223"/>
      <c r="AC12" s="155"/>
      <c r="AK12" s="49" t="s">
        <v>757</v>
      </c>
      <c r="AL12" s="210">
        <f>SUMIFS($K:$K,$B:$B,$AK$8, $E:$E,AK12)</f>
        <v>0</v>
      </c>
      <c r="AN12" s="107" t="s">
        <v>140</v>
      </c>
      <c r="AO12" s="108" t="s">
        <v>141</v>
      </c>
      <c r="AP12" s="79">
        <f t="shared" si="9"/>
        <v>0</v>
      </c>
      <c r="BJ12" s="155" t="str">
        <f t="shared" si="11"/>
        <v>BHUTAN</v>
      </c>
      <c r="BK12" s="197">
        <f t="shared" si="12"/>
        <v>0</v>
      </c>
      <c r="BL12" s="197">
        <f t="shared" si="13"/>
        <v>0</v>
      </c>
      <c r="BM12" s="197">
        <f t="shared" si="14"/>
        <v>0</v>
      </c>
      <c r="BN12" s="197">
        <f t="shared" si="15"/>
        <v>0</v>
      </c>
      <c r="BO12" s="197">
        <f t="shared" si="16"/>
        <v>0</v>
      </c>
      <c r="BP12" s="197">
        <f t="shared" si="17"/>
        <v>0</v>
      </c>
      <c r="BQ12" s="197">
        <f t="shared" si="18"/>
        <v>0</v>
      </c>
      <c r="BR12" s="197">
        <f t="shared" si="19"/>
        <v>0</v>
      </c>
      <c r="BS12" s="197">
        <f t="shared" si="20"/>
        <v>0</v>
      </c>
      <c r="BT12" s="197">
        <f t="shared" si="21"/>
        <v>0</v>
      </c>
      <c r="BU12" s="197">
        <f t="shared" si="22"/>
        <v>0</v>
      </c>
      <c r="BV12" s="197">
        <f t="shared" si="23"/>
        <v>0</v>
      </c>
      <c r="BW12" s="197">
        <f t="shared" si="24"/>
        <v>0</v>
      </c>
      <c r="BX12" s="197">
        <f t="shared" si="25"/>
        <v>0</v>
      </c>
      <c r="BY12" s="197">
        <f t="shared" si="26"/>
        <v>0</v>
      </c>
    </row>
    <row r="13" spans="1:77" ht="15" customHeight="1" thickBot="1">
      <c r="A13" s="182">
        <v>11</v>
      </c>
      <c r="B13" s="251"/>
      <c r="C13" s="251"/>
      <c r="D13" s="251"/>
      <c r="E13" s="251"/>
      <c r="F13" s="252"/>
      <c r="G13" s="252"/>
      <c r="H13" s="252"/>
      <c r="I13" s="252"/>
      <c r="J13" s="252"/>
      <c r="K13" s="252"/>
      <c r="L13" s="263"/>
      <c r="M13" s="264"/>
      <c r="N13" s="264"/>
      <c r="O13" s="265"/>
      <c r="P13" s="266"/>
      <c r="Q13" s="295" t="s">
        <v>762</v>
      </c>
      <c r="R13" s="293">
        <v>2</v>
      </c>
      <c r="S13" s="293">
        <v>2</v>
      </c>
      <c r="T13" s="213" t="str">
        <f t="shared" si="4"/>
        <v/>
      </c>
      <c r="U13" s="215" t="str">
        <f t="shared" si="0"/>
        <v/>
      </c>
      <c r="V13" s="215" t="str">
        <f t="shared" si="5"/>
        <v>PA-CWS-04</v>
      </c>
      <c r="W13" s="223" t="str">
        <f t="shared" si="1"/>
        <v>OK</v>
      </c>
      <c r="X13" s="223" t="str">
        <f>IF(W13="OK",Q13,"")</f>
        <v>Dem. Rep. Congo</v>
      </c>
      <c r="Y13" s="223">
        <f t="shared" si="3"/>
        <v>2</v>
      </c>
      <c r="Z13" s="215"/>
      <c r="AA13" s="223"/>
      <c r="AB13" s="223"/>
      <c r="AC13" s="155"/>
      <c r="AK13" s="155"/>
      <c r="AL13" s="210"/>
      <c r="AN13" s="107" t="s">
        <v>754</v>
      </c>
      <c r="AO13" s="108" t="s">
        <v>266</v>
      </c>
      <c r="AP13" s="79">
        <f t="shared" si="9"/>
        <v>0</v>
      </c>
      <c r="BJ13" s="155" t="str">
        <f t="shared" si="11"/>
        <v>BULGARIA</v>
      </c>
      <c r="BK13" s="197">
        <f t="shared" si="12"/>
        <v>0</v>
      </c>
      <c r="BL13" s="197">
        <f t="shared" si="13"/>
        <v>0</v>
      </c>
      <c r="BM13" s="197">
        <f t="shared" si="14"/>
        <v>0</v>
      </c>
      <c r="BN13" s="197">
        <f t="shared" si="15"/>
        <v>0</v>
      </c>
      <c r="BO13" s="197">
        <f t="shared" si="16"/>
        <v>0</v>
      </c>
      <c r="BP13" s="197">
        <f t="shared" si="17"/>
        <v>0</v>
      </c>
      <c r="BQ13" s="197">
        <f t="shared" si="18"/>
        <v>0</v>
      </c>
      <c r="BR13" s="197">
        <f t="shared" si="19"/>
        <v>0</v>
      </c>
      <c r="BS13" s="197">
        <f t="shared" si="20"/>
        <v>0</v>
      </c>
      <c r="BT13" s="197">
        <f t="shared" si="21"/>
        <v>0</v>
      </c>
      <c r="BU13" s="197">
        <f t="shared" si="22"/>
        <v>0</v>
      </c>
      <c r="BV13" s="197">
        <f t="shared" si="23"/>
        <v>0</v>
      </c>
      <c r="BW13" s="197">
        <f t="shared" si="24"/>
        <v>0</v>
      </c>
      <c r="BX13" s="197">
        <f t="shared" si="25"/>
        <v>0</v>
      </c>
      <c r="BY13" s="197">
        <f t="shared" si="26"/>
        <v>0</v>
      </c>
    </row>
    <row r="14" spans="1:77" ht="15" customHeight="1" thickBot="1">
      <c r="A14" s="182">
        <v>12</v>
      </c>
      <c r="B14" s="251"/>
      <c r="C14" s="251"/>
      <c r="D14" s="251"/>
      <c r="E14" s="251"/>
      <c r="F14" s="252"/>
      <c r="G14" s="252"/>
      <c r="H14" s="252"/>
      <c r="I14" s="252"/>
      <c r="J14" s="252"/>
      <c r="K14" s="252"/>
      <c r="L14" s="263"/>
      <c r="M14" s="264"/>
      <c r="N14" s="264"/>
      <c r="O14" s="265"/>
      <c r="P14" s="266"/>
      <c r="Q14" s="295" t="s">
        <v>642</v>
      </c>
      <c r="R14" s="293">
        <v>1</v>
      </c>
      <c r="S14" s="293">
        <v>3</v>
      </c>
      <c r="T14" s="213" t="str">
        <f t="shared" si="4"/>
        <v/>
      </c>
      <c r="U14" s="215" t="str">
        <f t="shared" si="0"/>
        <v/>
      </c>
      <c r="V14" s="215" t="str">
        <f t="shared" si="5"/>
        <v>PA-CWS-04</v>
      </c>
      <c r="W14" s="223" t="str">
        <f t="shared" si="1"/>
        <v>OK</v>
      </c>
      <c r="X14" s="223" t="str">
        <f t="shared" si="2"/>
        <v>El Salvador</v>
      </c>
      <c r="Y14" s="223">
        <f t="shared" si="3"/>
        <v>3</v>
      </c>
      <c r="Z14" s="215"/>
      <c r="AA14" s="223"/>
      <c r="AB14" s="223"/>
      <c r="AC14" s="155"/>
      <c r="AE14" s="47" t="s">
        <v>32</v>
      </c>
      <c r="AF14" s="48"/>
      <c r="AH14" s="47" t="s">
        <v>139</v>
      </c>
      <c r="AI14" s="48"/>
      <c r="AL14" s="210"/>
      <c r="AN14" s="107" t="s">
        <v>142</v>
      </c>
      <c r="AO14" s="108" t="s">
        <v>143</v>
      </c>
      <c r="AP14" s="79">
        <f t="shared" si="9"/>
        <v>0</v>
      </c>
      <c r="BJ14" s="155" t="str">
        <f t="shared" si="11"/>
        <v>BURUNDI</v>
      </c>
      <c r="BK14" s="197">
        <f t="shared" si="12"/>
        <v>0</v>
      </c>
      <c r="BL14" s="197">
        <f t="shared" si="13"/>
        <v>0</v>
      </c>
      <c r="BM14" s="197">
        <f t="shared" si="14"/>
        <v>0</v>
      </c>
      <c r="BN14" s="197">
        <f t="shared" si="15"/>
        <v>0</v>
      </c>
      <c r="BO14" s="197">
        <f t="shared" si="16"/>
        <v>0</v>
      </c>
      <c r="BP14" s="197">
        <f t="shared" si="17"/>
        <v>0</v>
      </c>
      <c r="BQ14" s="197">
        <f t="shared" si="18"/>
        <v>0</v>
      </c>
      <c r="BR14" s="197">
        <f t="shared" si="19"/>
        <v>0</v>
      </c>
      <c r="BS14" s="197">
        <f t="shared" si="20"/>
        <v>0</v>
      </c>
      <c r="BT14" s="197">
        <f t="shared" si="21"/>
        <v>0</v>
      </c>
      <c r="BU14" s="197">
        <f t="shared" si="22"/>
        <v>0</v>
      </c>
      <c r="BV14" s="197">
        <f t="shared" si="23"/>
        <v>0</v>
      </c>
      <c r="BW14" s="197">
        <f t="shared" si="24"/>
        <v>0</v>
      </c>
      <c r="BX14" s="197">
        <f t="shared" si="25"/>
        <v>0</v>
      </c>
      <c r="BY14" s="197">
        <f t="shared" si="26"/>
        <v>0</v>
      </c>
    </row>
    <row r="15" spans="1:77" ht="15" customHeight="1" thickBot="1">
      <c r="A15" s="182">
        <v>13</v>
      </c>
      <c r="B15" s="251"/>
      <c r="C15" s="251"/>
      <c r="D15" s="251"/>
      <c r="E15" s="251"/>
      <c r="F15" s="252"/>
      <c r="G15" s="252"/>
      <c r="H15" s="252"/>
      <c r="I15" s="252"/>
      <c r="J15" s="252"/>
      <c r="K15" s="252"/>
      <c r="L15" s="265"/>
      <c r="M15" s="274"/>
      <c r="N15" s="274"/>
      <c r="O15" s="265"/>
      <c r="P15" s="266"/>
      <c r="Q15" s="295" t="s">
        <v>492</v>
      </c>
      <c r="R15" s="293">
        <v>1</v>
      </c>
      <c r="S15" s="293">
        <v>2</v>
      </c>
      <c r="T15" s="213" t="str">
        <f t="shared" si="4"/>
        <v/>
      </c>
      <c r="U15" s="215" t="str">
        <f t="shared" si="0"/>
        <v/>
      </c>
      <c r="V15" s="215" t="str">
        <f t="shared" si="5"/>
        <v>PA-CWS-04</v>
      </c>
      <c r="W15" s="223" t="str">
        <f t="shared" si="1"/>
        <v>OK</v>
      </c>
      <c r="X15" s="223" t="str">
        <f t="shared" si="2"/>
        <v>Kazakhstan</v>
      </c>
      <c r="Y15" s="223">
        <f t="shared" si="3"/>
        <v>2</v>
      </c>
      <c r="Z15" s="215"/>
      <c r="AA15" s="223"/>
      <c r="AB15" s="223"/>
      <c r="AC15" s="155"/>
      <c r="AD15" s="110">
        <f>SUM(AL63,AL83,AL69)</f>
        <v>0</v>
      </c>
      <c r="AE15" s="64" t="s">
        <v>33</v>
      </c>
      <c r="AF15" s="48" t="s">
        <v>66</v>
      </c>
      <c r="AH15" s="64" t="s">
        <v>3</v>
      </c>
      <c r="AI15" s="65"/>
      <c r="AL15" s="210"/>
      <c r="AN15" s="107" t="s">
        <v>800</v>
      </c>
      <c r="AO15" s="108" t="s">
        <v>263</v>
      </c>
      <c r="AP15" s="79">
        <f t="shared" si="9"/>
        <v>0</v>
      </c>
      <c r="BJ15" s="155" t="str">
        <f t="shared" si="11"/>
        <v>CAMEROON</v>
      </c>
      <c r="BK15" s="197">
        <f t="shared" si="12"/>
        <v>0</v>
      </c>
      <c r="BL15" s="197">
        <f t="shared" si="13"/>
        <v>0</v>
      </c>
      <c r="BM15" s="197">
        <f t="shared" si="14"/>
        <v>0</v>
      </c>
      <c r="BN15" s="197">
        <f t="shared" si="15"/>
        <v>0</v>
      </c>
      <c r="BO15" s="197">
        <f t="shared" si="16"/>
        <v>0</v>
      </c>
      <c r="BP15" s="197">
        <f t="shared" si="17"/>
        <v>0</v>
      </c>
      <c r="BQ15" s="197">
        <f t="shared" si="18"/>
        <v>0</v>
      </c>
      <c r="BR15" s="197">
        <f t="shared" si="19"/>
        <v>0</v>
      </c>
      <c r="BS15" s="197">
        <f t="shared" si="20"/>
        <v>0</v>
      </c>
      <c r="BT15" s="197">
        <f t="shared" si="21"/>
        <v>0</v>
      </c>
      <c r="BU15" s="197">
        <f t="shared" si="22"/>
        <v>0</v>
      </c>
      <c r="BV15" s="197">
        <f t="shared" si="23"/>
        <v>0</v>
      </c>
      <c r="BW15" s="197">
        <f t="shared" si="24"/>
        <v>0</v>
      </c>
      <c r="BX15" s="197">
        <f t="shared" si="25"/>
        <v>0</v>
      </c>
      <c r="BY15" s="197">
        <f t="shared" si="26"/>
        <v>0</v>
      </c>
    </row>
    <row r="16" spans="1:77" ht="15" customHeight="1" thickBot="1">
      <c r="A16" s="182">
        <v>14</v>
      </c>
      <c r="B16" s="253"/>
      <c r="C16" s="253"/>
      <c r="D16" s="253"/>
      <c r="E16" s="254"/>
      <c r="F16" s="253"/>
      <c r="G16" s="253"/>
      <c r="H16" s="253"/>
      <c r="I16" s="253"/>
      <c r="J16" s="255"/>
      <c r="K16" s="256"/>
      <c r="L16" s="265"/>
      <c r="M16" s="274"/>
      <c r="N16" s="274"/>
      <c r="O16" s="265"/>
      <c r="P16" s="266"/>
      <c r="Q16" s="334" t="s">
        <v>827</v>
      </c>
      <c r="R16" s="335"/>
      <c r="S16" s="336"/>
      <c r="T16" s="213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6" s="215" t="str">
        <f t="shared" si="0"/>
        <v/>
      </c>
      <c r="V16" s="215" t="str">
        <f t="shared" si="5"/>
        <v>PA-CWS-04</v>
      </c>
      <c r="W16" s="223" t="str">
        <f>IF(COUNTIF(AN:AN,Q:Q),"OK","")</f>
        <v/>
      </c>
      <c r="X16" s="223" t="str">
        <f>IF(W16="OK",Q16,"")</f>
        <v/>
      </c>
      <c r="Y16" s="223" t="str">
        <f>IF(W16="OK",S16,"")</f>
        <v/>
      </c>
      <c r="Z16" s="215"/>
      <c r="AA16" s="223"/>
      <c r="AB16" s="223"/>
      <c r="AC16" s="155"/>
      <c r="AD16" s="110">
        <f>SUM(AL67,AL66,AL71,AL84)</f>
        <v>5</v>
      </c>
      <c r="AE16" s="64" t="s">
        <v>34</v>
      </c>
      <c r="AF16" s="48" t="s">
        <v>244</v>
      </c>
      <c r="AH16" s="64" t="s">
        <v>59</v>
      </c>
      <c r="AI16" s="65"/>
      <c r="AL16" s="210"/>
      <c r="AN16" s="107" t="s">
        <v>363</v>
      </c>
      <c r="AO16" s="108" t="s">
        <v>144</v>
      </c>
      <c r="AP16" s="79">
        <f t="shared" si="9"/>
        <v>0</v>
      </c>
      <c r="BJ16" s="155" t="str">
        <f t="shared" si="11"/>
        <v>Central African Republic</v>
      </c>
      <c r="BK16" s="197">
        <f t="shared" si="12"/>
        <v>0</v>
      </c>
      <c r="BL16" s="197">
        <f t="shared" si="13"/>
        <v>0</v>
      </c>
      <c r="BM16" s="197">
        <f t="shared" si="14"/>
        <v>0</v>
      </c>
      <c r="BN16" s="197">
        <f t="shared" si="15"/>
        <v>0</v>
      </c>
      <c r="BO16" s="197">
        <f t="shared" si="16"/>
        <v>0</v>
      </c>
      <c r="BP16" s="197">
        <f t="shared" si="17"/>
        <v>0</v>
      </c>
      <c r="BQ16" s="197">
        <f t="shared" si="18"/>
        <v>0</v>
      </c>
      <c r="BR16" s="197">
        <f t="shared" si="19"/>
        <v>0</v>
      </c>
      <c r="BS16" s="197">
        <f t="shared" si="20"/>
        <v>0</v>
      </c>
      <c r="BT16" s="197">
        <f t="shared" si="21"/>
        <v>0</v>
      </c>
      <c r="BU16" s="197">
        <f t="shared" si="22"/>
        <v>0</v>
      </c>
      <c r="BV16" s="197">
        <f t="shared" si="23"/>
        <v>0</v>
      </c>
      <c r="BW16" s="197">
        <f t="shared" si="24"/>
        <v>0</v>
      </c>
      <c r="BX16" s="197">
        <f t="shared" si="25"/>
        <v>0</v>
      </c>
      <c r="BY16" s="197">
        <f t="shared" si="26"/>
        <v>0</v>
      </c>
    </row>
    <row r="17" spans="1:77" ht="15" customHeight="1" thickBot="1">
      <c r="A17" s="182">
        <v>15</v>
      </c>
      <c r="B17" s="257"/>
      <c r="C17" s="253"/>
      <c r="D17" s="253"/>
      <c r="E17" s="258"/>
      <c r="F17" s="253"/>
      <c r="G17" s="253"/>
      <c r="H17" s="253"/>
      <c r="I17" s="253"/>
      <c r="J17" s="255"/>
      <c r="K17" s="259"/>
      <c r="L17" s="265"/>
      <c r="M17" s="274"/>
      <c r="N17" s="275"/>
      <c r="O17" s="265"/>
      <c r="P17" s="266"/>
      <c r="Q17" s="295" t="s">
        <v>828</v>
      </c>
      <c r="R17" s="293">
        <v>2</v>
      </c>
      <c r="S17" s="293">
        <v>2</v>
      </c>
      <c r="T17" s="213" t="str">
        <f t="shared" si="4"/>
        <v/>
      </c>
      <c r="U17" s="215" t="str">
        <f t="shared" si="0"/>
        <v/>
      </c>
      <c r="V17" s="215" t="str">
        <f t="shared" si="5"/>
        <v>PA-CWS-04</v>
      </c>
      <c r="W17" s="223" t="str">
        <f t="shared" si="1"/>
        <v/>
      </c>
      <c r="X17" s="223" t="str">
        <f t="shared" si="2"/>
        <v/>
      </c>
      <c r="Y17" s="223" t="str">
        <f t="shared" si="3"/>
        <v/>
      </c>
      <c r="Z17" s="215"/>
      <c r="AA17" s="223"/>
      <c r="AB17" s="223"/>
      <c r="AC17" s="155"/>
      <c r="AD17" s="110">
        <f>SUM(AL56,AL75)</f>
        <v>0</v>
      </c>
      <c r="AE17" s="64" t="s">
        <v>35</v>
      </c>
      <c r="AF17" s="48" t="s">
        <v>246</v>
      </c>
      <c r="AL17" s="210"/>
      <c r="AN17" s="107" t="s">
        <v>145</v>
      </c>
      <c r="AO17" s="108" t="s">
        <v>146</v>
      </c>
      <c r="AP17" s="79">
        <f t="shared" si="9"/>
        <v>0</v>
      </c>
      <c r="BJ17" s="155" t="str">
        <f t="shared" si="11"/>
        <v>CHINA</v>
      </c>
      <c r="BK17" s="197">
        <f t="shared" si="12"/>
        <v>0</v>
      </c>
      <c r="BL17" s="197">
        <f t="shared" si="13"/>
        <v>0</v>
      </c>
      <c r="BM17" s="197">
        <f t="shared" si="14"/>
        <v>0</v>
      </c>
      <c r="BN17" s="197">
        <f t="shared" si="15"/>
        <v>0</v>
      </c>
      <c r="BO17" s="197">
        <f t="shared" si="16"/>
        <v>0</v>
      </c>
      <c r="BP17" s="197">
        <f t="shared" si="17"/>
        <v>0</v>
      </c>
      <c r="BQ17" s="197">
        <f t="shared" si="18"/>
        <v>0</v>
      </c>
      <c r="BR17" s="197">
        <f t="shared" si="19"/>
        <v>0</v>
      </c>
      <c r="BS17" s="197">
        <f t="shared" si="20"/>
        <v>0</v>
      </c>
      <c r="BT17" s="197">
        <f t="shared" si="21"/>
        <v>0</v>
      </c>
      <c r="BU17" s="197">
        <f t="shared" si="22"/>
        <v>0</v>
      </c>
      <c r="BV17" s="197">
        <f t="shared" si="23"/>
        <v>0</v>
      </c>
      <c r="BW17" s="197">
        <f t="shared" si="24"/>
        <v>0</v>
      </c>
      <c r="BX17" s="197">
        <f t="shared" si="25"/>
        <v>0</v>
      </c>
      <c r="BY17" s="197">
        <f t="shared" si="26"/>
        <v>0</v>
      </c>
    </row>
    <row r="18" spans="1:77" ht="15" customHeight="1" thickBot="1">
      <c r="A18" s="182">
        <v>16</v>
      </c>
      <c r="B18" s="257"/>
      <c r="C18" s="253"/>
      <c r="D18" s="253"/>
      <c r="E18" s="258"/>
      <c r="F18" s="260"/>
      <c r="G18" s="253"/>
      <c r="H18" s="253"/>
      <c r="I18" s="253"/>
      <c r="J18" s="255"/>
      <c r="K18" s="257"/>
      <c r="L18" s="265"/>
      <c r="M18" s="274"/>
      <c r="N18" s="275"/>
      <c r="O18" s="265"/>
      <c r="P18" s="266"/>
      <c r="Q18" s="295" t="s">
        <v>829</v>
      </c>
      <c r="R18" s="293">
        <v>1</v>
      </c>
      <c r="S18" s="293">
        <v>2</v>
      </c>
      <c r="T18" s="213" t="str">
        <f t="shared" si="4"/>
        <v/>
      </c>
      <c r="U18" s="215" t="str">
        <f t="shared" si="0"/>
        <v/>
      </c>
      <c r="V18" s="215" t="str">
        <f t="shared" si="5"/>
        <v>PA-CWS-04</v>
      </c>
      <c r="W18" s="223" t="str">
        <f t="shared" si="1"/>
        <v/>
      </c>
      <c r="X18" s="223" t="str">
        <f>IF(W18="OK",Q18,"")</f>
        <v/>
      </c>
      <c r="Y18" s="223" t="str">
        <f t="shared" si="3"/>
        <v/>
      </c>
      <c r="Z18" s="215"/>
      <c r="AA18" s="223"/>
      <c r="AB18" s="223"/>
      <c r="AC18" s="155"/>
      <c r="AD18" s="110">
        <f>SUM(AL57,AL58,AL61,AL70,AL72,AL74,AL88,AL65)</f>
        <v>0</v>
      </c>
      <c r="AE18" s="64" t="s">
        <v>36</v>
      </c>
      <c r="AF18" s="109" t="s">
        <v>751</v>
      </c>
      <c r="AH18" s="47" t="s">
        <v>147</v>
      </c>
      <c r="AI18" s="48"/>
      <c r="AK18" s="42" t="s">
        <v>11</v>
      </c>
      <c r="AL18" s="210"/>
      <c r="AN18" s="107" t="s">
        <v>762</v>
      </c>
      <c r="AO18" s="108" t="s">
        <v>148</v>
      </c>
      <c r="AP18" s="79">
        <f>SUMIFS($N:$N,$L:$L,AN18)</f>
        <v>5</v>
      </c>
      <c r="BJ18" s="155" t="str">
        <f t="shared" si="11"/>
        <v>Dem. Rep. Congo</v>
      </c>
      <c r="BK18" s="197">
        <f t="shared" si="12"/>
        <v>0</v>
      </c>
      <c r="BL18" s="197">
        <f t="shared" si="13"/>
        <v>0</v>
      </c>
      <c r="BM18" s="197">
        <f t="shared" si="14"/>
        <v>0</v>
      </c>
      <c r="BN18" s="197">
        <f t="shared" si="15"/>
        <v>0</v>
      </c>
      <c r="BO18" s="197">
        <f t="shared" si="16"/>
        <v>0</v>
      </c>
      <c r="BP18" s="197">
        <f t="shared" si="17"/>
        <v>0</v>
      </c>
      <c r="BQ18" s="197">
        <f t="shared" si="18"/>
        <v>0</v>
      </c>
      <c r="BR18" s="197">
        <f t="shared" si="19"/>
        <v>2</v>
      </c>
      <c r="BS18" s="197">
        <f t="shared" si="20"/>
        <v>0</v>
      </c>
      <c r="BT18" s="197">
        <f t="shared" si="21"/>
        <v>0</v>
      </c>
      <c r="BU18" s="197">
        <f t="shared" si="22"/>
        <v>0</v>
      </c>
      <c r="BV18" s="197">
        <f t="shared" si="23"/>
        <v>0</v>
      </c>
      <c r="BW18" s="197">
        <f t="shared" si="24"/>
        <v>0</v>
      </c>
      <c r="BX18" s="197">
        <f t="shared" si="25"/>
        <v>3</v>
      </c>
      <c r="BY18" s="197">
        <f t="shared" si="26"/>
        <v>0</v>
      </c>
    </row>
    <row r="19" spans="1:77" ht="15" customHeight="1" thickBot="1">
      <c r="A19" s="182">
        <v>17</v>
      </c>
      <c r="B19" s="257"/>
      <c r="C19" s="253"/>
      <c r="D19" s="253"/>
      <c r="E19" s="258"/>
      <c r="F19" s="260"/>
      <c r="G19" s="253"/>
      <c r="H19" s="253"/>
      <c r="I19" s="253"/>
      <c r="J19" s="255"/>
      <c r="K19" s="257"/>
      <c r="L19" s="265"/>
      <c r="M19" s="265"/>
      <c r="N19" s="267"/>
      <c r="O19" s="265"/>
      <c r="P19" s="266"/>
      <c r="Q19" s="295" t="s">
        <v>830</v>
      </c>
      <c r="R19" s="293">
        <v>1</v>
      </c>
      <c r="S19" s="293">
        <v>3</v>
      </c>
      <c r="T19" s="213" t="str">
        <f t="shared" si="4"/>
        <v/>
      </c>
      <c r="U19" s="215" t="str">
        <f t="shared" si="0"/>
        <v/>
      </c>
      <c r="V19" s="215" t="str">
        <f t="shared" si="5"/>
        <v>PA-CWS-04</v>
      </c>
      <c r="W19" s="223" t="str">
        <f t="shared" si="1"/>
        <v/>
      </c>
      <c r="X19" s="223" t="str">
        <f t="shared" si="2"/>
        <v/>
      </c>
      <c r="Y19" s="223" t="str">
        <f t="shared" si="3"/>
        <v/>
      </c>
      <c r="Z19" s="215"/>
      <c r="AA19" s="223"/>
      <c r="AB19" s="223"/>
      <c r="AC19" s="155"/>
      <c r="AD19" s="110">
        <f>SUM(AL59,AL64)</f>
        <v>0</v>
      </c>
      <c r="AE19" s="64" t="s">
        <v>37</v>
      </c>
      <c r="AF19" s="48" t="s">
        <v>243</v>
      </c>
      <c r="AH19" s="64" t="s">
        <v>59</v>
      </c>
      <c r="AI19" s="65"/>
      <c r="AK19" s="49" t="s">
        <v>12</v>
      </c>
      <c r="AL19" s="210">
        <f>SUMIFS($K:$K,$B:$B,$AK$18, $E:$E,AK19)</f>
        <v>0</v>
      </c>
      <c r="AN19" s="107" t="s">
        <v>801</v>
      </c>
      <c r="AO19" s="108" t="s">
        <v>149</v>
      </c>
      <c r="AP19" s="79">
        <f t="shared" si="9"/>
        <v>0</v>
      </c>
      <c r="BJ19" s="155" t="str">
        <f t="shared" si="11"/>
        <v>COLOMBIA</v>
      </c>
      <c r="BK19" s="197">
        <f t="shared" si="12"/>
        <v>0</v>
      </c>
      <c r="BL19" s="197">
        <f t="shared" si="13"/>
        <v>0</v>
      </c>
      <c r="BM19" s="197">
        <f t="shared" si="14"/>
        <v>0</v>
      </c>
      <c r="BN19" s="197">
        <f t="shared" si="15"/>
        <v>0</v>
      </c>
      <c r="BO19" s="197">
        <f t="shared" si="16"/>
        <v>0</v>
      </c>
      <c r="BP19" s="197">
        <f t="shared" si="17"/>
        <v>0</v>
      </c>
      <c r="BQ19" s="197">
        <f t="shared" si="18"/>
        <v>0</v>
      </c>
      <c r="BR19" s="197">
        <f t="shared" si="19"/>
        <v>0</v>
      </c>
      <c r="BS19" s="197">
        <f t="shared" si="20"/>
        <v>0</v>
      </c>
      <c r="BT19" s="197">
        <f t="shared" si="21"/>
        <v>0</v>
      </c>
      <c r="BU19" s="197">
        <f t="shared" si="22"/>
        <v>0</v>
      </c>
      <c r="BV19" s="197">
        <f t="shared" si="23"/>
        <v>0</v>
      </c>
      <c r="BW19" s="197">
        <f t="shared" si="24"/>
        <v>0</v>
      </c>
      <c r="BX19" s="197">
        <f t="shared" si="25"/>
        <v>0</v>
      </c>
      <c r="BY19" s="197">
        <f t="shared" si="26"/>
        <v>0</v>
      </c>
    </row>
    <row r="20" spans="1:77" ht="15" customHeight="1" thickBot="1">
      <c r="A20" s="182">
        <v>18</v>
      </c>
      <c r="B20" s="257"/>
      <c r="C20" s="253"/>
      <c r="D20" s="253"/>
      <c r="E20" s="258"/>
      <c r="F20" s="260"/>
      <c r="G20" s="253"/>
      <c r="H20" s="253"/>
      <c r="I20" s="253"/>
      <c r="J20" s="255"/>
      <c r="K20" s="257"/>
      <c r="L20" s="268"/>
      <c r="M20" s="265"/>
      <c r="N20" s="267"/>
      <c r="O20" s="265"/>
      <c r="P20" s="266"/>
      <c r="Q20" s="337" t="s">
        <v>818</v>
      </c>
      <c r="R20" s="338"/>
      <c r="S20" s="338"/>
      <c r="T20" s="213" t="str">
        <f t="shared" si="4"/>
        <v/>
      </c>
      <c r="U20" s="215" t="str">
        <f t="shared" si="0"/>
        <v/>
      </c>
      <c r="V20" s="215" t="str">
        <f t="shared" si="5"/>
        <v>PA-CWS-04</v>
      </c>
      <c r="W20" s="223" t="str">
        <f t="shared" si="1"/>
        <v>OK</v>
      </c>
      <c r="X20" s="223" t="str">
        <f t="shared" si="2"/>
        <v/>
      </c>
      <c r="Y20" s="223">
        <f t="shared" si="3"/>
        <v>0</v>
      </c>
      <c r="Z20" s="215"/>
      <c r="AA20" s="223"/>
      <c r="AB20" s="223"/>
      <c r="AC20" s="155"/>
      <c r="AD20" s="110">
        <f>SUM(AL60,AL82,AL85,AL86,AL87,AL89,AL91,AL99)</f>
        <v>7</v>
      </c>
      <c r="AE20" s="64" t="s">
        <v>8</v>
      </c>
      <c r="AF20" s="48" t="s">
        <v>247</v>
      </c>
      <c r="AH20" s="64" t="s">
        <v>1</v>
      </c>
      <c r="AI20" s="65"/>
      <c r="AK20" s="49" t="s">
        <v>106</v>
      </c>
      <c r="AL20" s="210">
        <f>SUMIFS($K:$K,$B:$B,$AK$18, $E:$E,AK20)</f>
        <v>0</v>
      </c>
      <c r="AN20" s="107" t="s">
        <v>150</v>
      </c>
      <c r="AO20" s="108" t="s">
        <v>151</v>
      </c>
      <c r="AP20" s="79">
        <f t="shared" ref="AP20:AP25" si="27">SUMIFS($N:$N,$L:$L,AN20)</f>
        <v>0</v>
      </c>
      <c r="BJ20" s="155" t="str">
        <f t="shared" si="11"/>
        <v>CONGO</v>
      </c>
      <c r="BK20" s="197">
        <f t="shared" si="12"/>
        <v>0</v>
      </c>
      <c r="BL20" s="197">
        <f t="shared" si="13"/>
        <v>0</v>
      </c>
      <c r="BM20" s="197">
        <f t="shared" si="14"/>
        <v>0</v>
      </c>
      <c r="BN20" s="197">
        <f t="shared" si="15"/>
        <v>0</v>
      </c>
      <c r="BO20" s="197">
        <f t="shared" si="16"/>
        <v>0</v>
      </c>
      <c r="BP20" s="197">
        <f t="shared" si="17"/>
        <v>0</v>
      </c>
      <c r="BQ20" s="197">
        <f t="shared" si="18"/>
        <v>0</v>
      </c>
      <c r="BR20" s="197">
        <f t="shared" si="19"/>
        <v>0</v>
      </c>
      <c r="BS20" s="197">
        <f t="shared" si="20"/>
        <v>0</v>
      </c>
      <c r="BT20" s="197">
        <f t="shared" si="21"/>
        <v>0</v>
      </c>
      <c r="BU20" s="197">
        <f t="shared" si="22"/>
        <v>0</v>
      </c>
      <c r="BV20" s="197">
        <f t="shared" si="23"/>
        <v>0</v>
      </c>
      <c r="BW20" s="197">
        <f t="shared" si="24"/>
        <v>0</v>
      </c>
      <c r="BX20" s="197">
        <f t="shared" si="25"/>
        <v>0</v>
      </c>
      <c r="BY20" s="197">
        <f t="shared" si="26"/>
        <v>0</v>
      </c>
    </row>
    <row r="21" spans="1:77" ht="15" customHeight="1" thickBot="1">
      <c r="A21" s="182">
        <v>19</v>
      </c>
      <c r="B21" s="235"/>
      <c r="C21" s="236"/>
      <c r="D21" s="236"/>
      <c r="E21" s="237"/>
      <c r="F21" s="240"/>
      <c r="G21" s="236"/>
      <c r="H21" s="236"/>
      <c r="I21" s="236"/>
      <c r="J21" s="238"/>
      <c r="K21" s="235"/>
      <c r="L21" s="236"/>
      <c r="M21" s="232"/>
      <c r="N21" s="235"/>
      <c r="O21" s="232"/>
      <c r="P21" s="233"/>
      <c r="Q21" s="296" t="s">
        <v>781</v>
      </c>
      <c r="R21" s="297" t="s">
        <v>818</v>
      </c>
      <c r="S21" s="297" t="s">
        <v>818</v>
      </c>
      <c r="T21" s="213" t="str">
        <f t="shared" si="4"/>
        <v>PA-USCCB-03</v>
      </c>
      <c r="U21" s="215" t="str">
        <f t="shared" si="0"/>
        <v>NO</v>
      </c>
      <c r="V21" s="215" t="str">
        <f t="shared" si="5"/>
        <v>PA-USCCB-03</v>
      </c>
      <c r="W21" s="223" t="str">
        <f t="shared" si="1"/>
        <v/>
      </c>
      <c r="X21" s="223" t="str">
        <f t="shared" si="2"/>
        <v/>
      </c>
      <c r="Y21" s="223" t="str">
        <f t="shared" si="3"/>
        <v/>
      </c>
      <c r="Z21" s="215"/>
      <c r="AA21" s="223"/>
      <c r="AB21" s="223"/>
      <c r="AC21" s="155"/>
      <c r="AD21" s="110">
        <f>SUM(AL68,AL73)</f>
        <v>0</v>
      </c>
      <c r="AE21" s="64" t="s">
        <v>38</v>
      </c>
      <c r="AF21" s="48" t="s">
        <v>245</v>
      </c>
      <c r="AK21" s="60"/>
      <c r="AL21" s="210"/>
      <c r="AN21" s="107" t="s">
        <v>152</v>
      </c>
      <c r="AO21" s="108" t="s">
        <v>153</v>
      </c>
      <c r="AP21" s="79">
        <f t="shared" si="27"/>
        <v>0</v>
      </c>
      <c r="BJ21" s="155" t="str">
        <f t="shared" si="11"/>
        <v>CUBA</v>
      </c>
      <c r="BK21" s="197">
        <f t="shared" si="12"/>
        <v>0</v>
      </c>
      <c r="BL21" s="197">
        <f t="shared" si="13"/>
        <v>0</v>
      </c>
      <c r="BM21" s="197">
        <f t="shared" si="14"/>
        <v>0</v>
      </c>
      <c r="BN21" s="197">
        <f t="shared" si="15"/>
        <v>0</v>
      </c>
      <c r="BO21" s="197">
        <f t="shared" si="16"/>
        <v>0</v>
      </c>
      <c r="BP21" s="197">
        <f t="shared" si="17"/>
        <v>0</v>
      </c>
      <c r="BQ21" s="197">
        <f t="shared" si="18"/>
        <v>0</v>
      </c>
      <c r="BR21" s="197">
        <f t="shared" si="19"/>
        <v>0</v>
      </c>
      <c r="BS21" s="197">
        <f t="shared" si="20"/>
        <v>0</v>
      </c>
      <c r="BT21" s="197">
        <f t="shared" si="21"/>
        <v>0</v>
      </c>
      <c r="BU21" s="197">
        <f t="shared" si="22"/>
        <v>0</v>
      </c>
      <c r="BV21" s="197">
        <f t="shared" si="23"/>
        <v>0</v>
      </c>
      <c r="BW21" s="197">
        <f t="shared" si="24"/>
        <v>0</v>
      </c>
      <c r="BX21" s="197">
        <f t="shared" si="25"/>
        <v>0</v>
      </c>
      <c r="BY21" s="197">
        <f t="shared" si="26"/>
        <v>0</v>
      </c>
    </row>
    <row r="22" spans="1:77" ht="15" customHeight="1" thickBot="1">
      <c r="A22" s="182">
        <v>20</v>
      </c>
      <c r="B22" s="235"/>
      <c r="C22" s="236"/>
      <c r="D22" s="236"/>
      <c r="E22" s="237"/>
      <c r="F22" s="240"/>
      <c r="G22" s="236"/>
      <c r="H22" s="236"/>
      <c r="I22" s="236"/>
      <c r="J22" s="238"/>
      <c r="K22" s="235"/>
      <c r="L22" s="236"/>
      <c r="M22" s="232"/>
      <c r="N22" s="235"/>
      <c r="O22" s="236"/>
      <c r="P22" s="241"/>
      <c r="Q22" s="298" t="s">
        <v>818</v>
      </c>
      <c r="R22" s="299" t="s">
        <v>767</v>
      </c>
      <c r="S22" s="299" t="s">
        <v>768</v>
      </c>
      <c r="T22" s="213" t="str">
        <f t="shared" si="4"/>
        <v/>
      </c>
      <c r="U22" s="215" t="str">
        <f t="shared" si="0"/>
        <v/>
      </c>
      <c r="V22" s="215" t="str">
        <f t="shared" si="5"/>
        <v>PA-USCCB-03</v>
      </c>
      <c r="W22" s="223" t="str">
        <f t="shared" si="1"/>
        <v>OK</v>
      </c>
      <c r="X22" s="223" t="str">
        <f t="shared" si="2"/>
        <v/>
      </c>
      <c r="Y22" s="223" t="str">
        <f t="shared" si="3"/>
        <v>Individuals</v>
      </c>
      <c r="Z22" s="215"/>
      <c r="AA22" s="223"/>
      <c r="AB22" s="223"/>
      <c r="AC22" s="155"/>
      <c r="AD22" s="110">
        <f>AL76</f>
        <v>0</v>
      </c>
      <c r="AE22" s="64" t="s">
        <v>93</v>
      </c>
      <c r="AF22" s="48" t="s">
        <v>91</v>
      </c>
      <c r="AL22" s="210"/>
      <c r="AN22" s="107" t="s">
        <v>155</v>
      </c>
      <c r="AO22" s="108" t="s">
        <v>156</v>
      </c>
      <c r="AP22" s="79">
        <f t="shared" si="27"/>
        <v>0</v>
      </c>
      <c r="BJ22" s="155" t="str">
        <f t="shared" si="11"/>
        <v>CUBAN ENTRANT</v>
      </c>
      <c r="BK22" s="197">
        <f t="shared" si="12"/>
        <v>0</v>
      </c>
      <c r="BL22" s="197">
        <f t="shared" si="13"/>
        <v>0</v>
      </c>
      <c r="BM22" s="197">
        <f t="shared" si="14"/>
        <v>0</v>
      </c>
      <c r="BN22" s="197">
        <f t="shared" si="15"/>
        <v>0</v>
      </c>
      <c r="BO22" s="197">
        <f t="shared" si="16"/>
        <v>0</v>
      </c>
      <c r="BP22" s="197">
        <f t="shared" si="17"/>
        <v>0</v>
      </c>
      <c r="BQ22" s="197">
        <f t="shared" si="18"/>
        <v>0</v>
      </c>
      <c r="BR22" s="197">
        <f t="shared" si="19"/>
        <v>0</v>
      </c>
      <c r="BS22" s="197">
        <f t="shared" si="20"/>
        <v>0</v>
      </c>
      <c r="BT22" s="197">
        <f t="shared" si="21"/>
        <v>0</v>
      </c>
      <c r="BU22" s="197">
        <f t="shared" si="22"/>
        <v>0</v>
      </c>
      <c r="BV22" s="197">
        <f t="shared" si="23"/>
        <v>0</v>
      </c>
      <c r="BW22" s="197">
        <f t="shared" si="24"/>
        <v>0</v>
      </c>
      <c r="BX22" s="197">
        <f t="shared" si="25"/>
        <v>0</v>
      </c>
      <c r="BY22" s="197">
        <f t="shared" si="26"/>
        <v>0</v>
      </c>
    </row>
    <row r="23" spans="1:77" ht="15" customHeight="1" thickBot="1">
      <c r="A23" s="182">
        <v>21</v>
      </c>
      <c r="B23" s="235"/>
      <c r="C23" s="236"/>
      <c r="D23" s="236"/>
      <c r="E23" s="237"/>
      <c r="F23" s="240"/>
      <c r="G23" s="236"/>
      <c r="H23" s="236"/>
      <c r="I23" s="236"/>
      <c r="J23" s="238"/>
      <c r="K23" s="235"/>
      <c r="L23" s="236"/>
      <c r="M23" s="232"/>
      <c r="N23" s="235"/>
      <c r="O23" s="236"/>
      <c r="P23" s="241"/>
      <c r="Q23" s="300" t="s">
        <v>819</v>
      </c>
      <c r="R23" s="301">
        <v>1</v>
      </c>
      <c r="S23" s="301">
        <v>1</v>
      </c>
      <c r="T23" s="213" t="str">
        <f t="shared" si="4"/>
        <v/>
      </c>
      <c r="U23" s="215" t="str">
        <f t="shared" si="0"/>
        <v/>
      </c>
      <c r="V23" s="215" t="str">
        <f t="shared" si="5"/>
        <v>PA-USCCB-03</v>
      </c>
      <c r="W23" s="223" t="str">
        <f t="shared" si="1"/>
        <v/>
      </c>
      <c r="X23" s="223" t="str">
        <f t="shared" si="2"/>
        <v/>
      </c>
      <c r="Y23" s="223" t="str">
        <f t="shared" si="3"/>
        <v/>
      </c>
      <c r="Z23" s="215"/>
      <c r="AA23" s="223"/>
      <c r="AB23" s="223"/>
      <c r="AC23" s="155"/>
      <c r="AD23" s="110">
        <f>SUM(AL77,AL90,AL62)</f>
        <v>0</v>
      </c>
      <c r="AE23" s="64" t="s">
        <v>39</v>
      </c>
      <c r="AF23" s="109" t="s">
        <v>753</v>
      </c>
      <c r="AL23" s="210"/>
      <c r="AN23" s="107" t="s">
        <v>157</v>
      </c>
      <c r="AO23" s="108" t="s">
        <v>158</v>
      </c>
      <c r="AP23" s="79">
        <f t="shared" si="27"/>
        <v>0</v>
      </c>
      <c r="BJ23" s="155" t="str">
        <f t="shared" si="11"/>
        <v>ECUADOR</v>
      </c>
      <c r="BK23" s="197">
        <f t="shared" si="12"/>
        <v>0</v>
      </c>
      <c r="BL23" s="197">
        <f t="shared" si="13"/>
        <v>0</v>
      </c>
      <c r="BM23" s="197">
        <f t="shared" si="14"/>
        <v>0</v>
      </c>
      <c r="BN23" s="197">
        <f t="shared" si="15"/>
        <v>0</v>
      </c>
      <c r="BO23" s="197">
        <f t="shared" si="16"/>
        <v>0</v>
      </c>
      <c r="BP23" s="197">
        <f t="shared" si="17"/>
        <v>0</v>
      </c>
      <c r="BQ23" s="197">
        <f t="shared" si="18"/>
        <v>0</v>
      </c>
      <c r="BR23" s="197">
        <f t="shared" si="19"/>
        <v>0</v>
      </c>
      <c r="BS23" s="197">
        <f t="shared" si="20"/>
        <v>0</v>
      </c>
      <c r="BT23" s="197">
        <f t="shared" si="21"/>
        <v>0</v>
      </c>
      <c r="BU23" s="197">
        <f t="shared" si="22"/>
        <v>0</v>
      </c>
      <c r="BV23" s="197">
        <f t="shared" si="23"/>
        <v>0</v>
      </c>
      <c r="BW23" s="197">
        <f t="shared" si="24"/>
        <v>0</v>
      </c>
      <c r="BX23" s="197">
        <f t="shared" si="25"/>
        <v>0</v>
      </c>
      <c r="BY23" s="197">
        <f t="shared" si="26"/>
        <v>0</v>
      </c>
    </row>
    <row r="24" spans="1:77" ht="15" customHeight="1" thickBot="1">
      <c r="A24" s="182">
        <v>22</v>
      </c>
      <c r="B24" s="235"/>
      <c r="C24" s="236"/>
      <c r="D24" s="236"/>
      <c r="E24" s="237"/>
      <c r="F24" s="240"/>
      <c r="G24" s="236"/>
      <c r="H24" s="236"/>
      <c r="I24" s="236"/>
      <c r="J24" s="238"/>
      <c r="K24" s="235"/>
      <c r="L24" s="240"/>
      <c r="M24" s="232"/>
      <c r="N24" s="242"/>
      <c r="O24" s="236"/>
      <c r="P24" s="241"/>
      <c r="Q24" s="300" t="s">
        <v>820</v>
      </c>
      <c r="R24" s="301">
        <v>1</v>
      </c>
      <c r="S24" s="301">
        <v>4</v>
      </c>
      <c r="T24" s="213" t="str">
        <f t="shared" si="4"/>
        <v/>
      </c>
      <c r="U24" s="215" t="str">
        <f t="shared" si="0"/>
        <v/>
      </c>
      <c r="V24" s="215" t="str">
        <f t="shared" si="5"/>
        <v>PA-USCCB-03</v>
      </c>
      <c r="W24" s="223" t="str">
        <f t="shared" si="1"/>
        <v/>
      </c>
      <c r="X24" s="223" t="str">
        <f t="shared" si="2"/>
        <v/>
      </c>
      <c r="Y24" s="223" t="str">
        <f t="shared" si="3"/>
        <v/>
      </c>
      <c r="Z24" s="215"/>
      <c r="AA24" s="223"/>
      <c r="AB24" s="223"/>
      <c r="AC24" s="155"/>
      <c r="AF24" s="48"/>
      <c r="AL24" s="210"/>
      <c r="AN24" s="107" t="s">
        <v>159</v>
      </c>
      <c r="AO24" s="108" t="s">
        <v>160</v>
      </c>
      <c r="AP24" s="79">
        <f t="shared" si="27"/>
        <v>0</v>
      </c>
      <c r="BJ24" s="155" t="str">
        <f t="shared" si="11"/>
        <v>EGYPT</v>
      </c>
      <c r="BK24" s="197">
        <f t="shared" si="12"/>
        <v>0</v>
      </c>
      <c r="BL24" s="197">
        <f t="shared" si="13"/>
        <v>0</v>
      </c>
      <c r="BM24" s="197">
        <f t="shared" si="14"/>
        <v>0</v>
      </c>
      <c r="BN24" s="197">
        <f t="shared" si="15"/>
        <v>0</v>
      </c>
      <c r="BO24" s="197">
        <f t="shared" si="16"/>
        <v>0</v>
      </c>
      <c r="BP24" s="197">
        <f t="shared" si="17"/>
        <v>0</v>
      </c>
      <c r="BQ24" s="197">
        <f t="shared" si="18"/>
        <v>0</v>
      </c>
      <c r="BR24" s="197">
        <f t="shared" si="19"/>
        <v>0</v>
      </c>
      <c r="BS24" s="197">
        <f t="shared" si="20"/>
        <v>0</v>
      </c>
      <c r="BT24" s="197">
        <f t="shared" si="21"/>
        <v>0</v>
      </c>
      <c r="BU24" s="197">
        <f t="shared" si="22"/>
        <v>0</v>
      </c>
      <c r="BV24" s="197">
        <f t="shared" si="23"/>
        <v>0</v>
      </c>
      <c r="BW24" s="197">
        <f t="shared" si="24"/>
        <v>0</v>
      </c>
      <c r="BX24" s="197">
        <f t="shared" si="25"/>
        <v>0</v>
      </c>
      <c r="BY24" s="197">
        <f t="shared" si="26"/>
        <v>0</v>
      </c>
    </row>
    <row r="25" spans="1:77" ht="15" customHeight="1" thickBot="1">
      <c r="A25" s="182">
        <v>23</v>
      </c>
      <c r="B25" s="243"/>
      <c r="C25" s="243"/>
      <c r="D25" s="243"/>
      <c r="E25" s="243"/>
      <c r="F25" s="240"/>
      <c r="G25" s="240"/>
      <c r="H25" s="240"/>
      <c r="I25" s="240"/>
      <c r="J25" s="244"/>
      <c r="K25" s="245"/>
      <c r="L25" s="240"/>
      <c r="M25" s="232"/>
      <c r="N25" s="242"/>
      <c r="O25" s="236"/>
      <c r="P25" s="241"/>
      <c r="Q25" s="334" t="s">
        <v>821</v>
      </c>
      <c r="R25" s="335"/>
      <c r="S25" s="336"/>
      <c r="T25" s="213" t="str">
        <f t="shared" si="4"/>
        <v/>
      </c>
      <c r="U25" s="215" t="str">
        <f t="shared" si="0"/>
        <v/>
      </c>
      <c r="V25" s="215" t="str">
        <f t="shared" si="5"/>
        <v>PA-USCCB-03</v>
      </c>
      <c r="W25" s="223" t="str">
        <f t="shared" si="1"/>
        <v/>
      </c>
      <c r="X25" s="223" t="str">
        <f t="shared" si="2"/>
        <v/>
      </c>
      <c r="Y25" s="223" t="str">
        <f t="shared" si="3"/>
        <v/>
      </c>
      <c r="Z25" s="215"/>
      <c r="AA25" s="223"/>
      <c r="AB25" s="223"/>
      <c r="AC25" s="155"/>
      <c r="AL25" s="210"/>
      <c r="AN25" s="107" t="s">
        <v>642</v>
      </c>
      <c r="AO25" s="108" t="s">
        <v>641</v>
      </c>
      <c r="AP25" s="79">
        <f t="shared" si="27"/>
        <v>3</v>
      </c>
      <c r="BJ25" s="155" t="str">
        <f t="shared" si="11"/>
        <v>El Salvador</v>
      </c>
      <c r="BK25" s="197">
        <f t="shared" si="12"/>
        <v>0</v>
      </c>
      <c r="BL25" s="197">
        <f t="shared" si="13"/>
        <v>0</v>
      </c>
      <c r="BM25" s="197">
        <f t="shared" si="14"/>
        <v>0</v>
      </c>
      <c r="BN25" s="197">
        <f t="shared" si="15"/>
        <v>0</v>
      </c>
      <c r="BO25" s="197">
        <f t="shared" si="16"/>
        <v>0</v>
      </c>
      <c r="BP25" s="197">
        <f t="shared" si="17"/>
        <v>0</v>
      </c>
      <c r="BQ25" s="197">
        <f t="shared" si="18"/>
        <v>0</v>
      </c>
      <c r="BR25" s="197">
        <f t="shared" si="19"/>
        <v>3</v>
      </c>
      <c r="BS25" s="197">
        <f t="shared" si="20"/>
        <v>0</v>
      </c>
      <c r="BT25" s="197">
        <f t="shared" si="21"/>
        <v>0</v>
      </c>
      <c r="BU25" s="197">
        <f t="shared" si="22"/>
        <v>0</v>
      </c>
      <c r="BV25" s="197">
        <f t="shared" si="23"/>
        <v>0</v>
      </c>
      <c r="BW25" s="197">
        <f t="shared" si="24"/>
        <v>0</v>
      </c>
      <c r="BX25" s="197">
        <f t="shared" si="25"/>
        <v>0</v>
      </c>
      <c r="BY25" s="197">
        <f t="shared" si="26"/>
        <v>0</v>
      </c>
    </row>
    <row r="26" spans="1:77" ht="15" customHeight="1" thickBot="1">
      <c r="A26" s="182">
        <v>24</v>
      </c>
      <c r="B26" s="235"/>
      <c r="C26" s="236"/>
      <c r="D26" s="236"/>
      <c r="E26" s="237"/>
      <c r="F26" s="240"/>
      <c r="G26" s="236"/>
      <c r="H26" s="236"/>
      <c r="I26" s="236"/>
      <c r="J26" s="238"/>
      <c r="K26" s="235"/>
      <c r="L26" s="240"/>
      <c r="M26" s="240"/>
      <c r="N26" s="235"/>
      <c r="O26" s="236"/>
      <c r="P26" s="241"/>
      <c r="Q26" s="295" t="s">
        <v>822</v>
      </c>
      <c r="R26" s="293">
        <v>1</v>
      </c>
      <c r="S26" s="293">
        <v>1</v>
      </c>
      <c r="T26" s="213" t="str">
        <f t="shared" si="4"/>
        <v/>
      </c>
      <c r="U26" s="215" t="str">
        <f t="shared" si="0"/>
        <v/>
      </c>
      <c r="V26" s="215" t="str">
        <f t="shared" si="5"/>
        <v>PA-USCCB-03</v>
      </c>
      <c r="W26" s="223" t="str">
        <f t="shared" si="1"/>
        <v/>
      </c>
      <c r="X26" s="223" t="str">
        <f t="shared" si="2"/>
        <v/>
      </c>
      <c r="Y26" s="223" t="str">
        <f t="shared" si="3"/>
        <v/>
      </c>
      <c r="Z26" s="215"/>
      <c r="AA26" s="223"/>
      <c r="AB26" s="223"/>
      <c r="AC26" s="155"/>
      <c r="AL26" s="210"/>
      <c r="AN26" s="107" t="s">
        <v>162</v>
      </c>
      <c r="AO26" s="108" t="s">
        <v>163</v>
      </c>
      <c r="AP26" s="79">
        <f t="shared" ref="AP26:AP29" si="28">SUMIFS($N:$N,$L:$L,AN26)</f>
        <v>0</v>
      </c>
      <c r="BJ26" s="155" t="str">
        <f t="shared" si="11"/>
        <v>ERITREA</v>
      </c>
      <c r="BK26" s="197">
        <f t="shared" si="12"/>
        <v>0</v>
      </c>
      <c r="BL26" s="197">
        <f t="shared" si="13"/>
        <v>0</v>
      </c>
      <c r="BM26" s="197">
        <f t="shared" si="14"/>
        <v>0</v>
      </c>
      <c r="BN26" s="197">
        <f t="shared" si="15"/>
        <v>0</v>
      </c>
      <c r="BO26" s="197">
        <f t="shared" si="16"/>
        <v>0</v>
      </c>
      <c r="BP26" s="197">
        <f t="shared" si="17"/>
        <v>0</v>
      </c>
      <c r="BQ26" s="197">
        <f t="shared" si="18"/>
        <v>0</v>
      </c>
      <c r="BR26" s="197">
        <f t="shared" si="19"/>
        <v>0</v>
      </c>
      <c r="BS26" s="197">
        <f t="shared" si="20"/>
        <v>0</v>
      </c>
      <c r="BT26" s="197">
        <f t="shared" si="21"/>
        <v>0</v>
      </c>
      <c r="BU26" s="197">
        <f t="shared" si="22"/>
        <v>0</v>
      </c>
      <c r="BV26" s="197">
        <f t="shared" si="23"/>
        <v>0</v>
      </c>
      <c r="BW26" s="197">
        <f t="shared" si="24"/>
        <v>0</v>
      </c>
      <c r="BX26" s="197">
        <f t="shared" si="25"/>
        <v>0</v>
      </c>
      <c r="BY26" s="197">
        <f t="shared" si="26"/>
        <v>0</v>
      </c>
    </row>
    <row r="27" spans="1:77" ht="15" customHeight="1" thickBot="1">
      <c r="A27" s="182">
        <v>25</v>
      </c>
      <c r="B27" s="235"/>
      <c r="C27" s="236"/>
      <c r="D27" s="236"/>
      <c r="E27" s="237"/>
      <c r="F27" s="240"/>
      <c r="G27" s="236"/>
      <c r="H27" s="236"/>
      <c r="I27" s="236"/>
      <c r="J27" s="238"/>
      <c r="K27" s="235"/>
      <c r="L27" s="240"/>
      <c r="M27" s="240"/>
      <c r="N27" s="240"/>
      <c r="O27" s="236"/>
      <c r="P27" s="241"/>
      <c r="Q27" s="295" t="s">
        <v>823</v>
      </c>
      <c r="R27" s="293">
        <v>1</v>
      </c>
      <c r="S27" s="293">
        <v>4</v>
      </c>
      <c r="T27" s="213" t="str">
        <f t="shared" si="4"/>
        <v/>
      </c>
      <c r="U27" s="215" t="str">
        <f t="shared" si="0"/>
        <v/>
      </c>
      <c r="V27" s="215" t="str">
        <f t="shared" si="5"/>
        <v>PA-USCCB-03</v>
      </c>
      <c r="W27" s="223" t="str">
        <f t="shared" si="1"/>
        <v/>
      </c>
      <c r="X27" s="223" t="str">
        <f t="shared" si="2"/>
        <v/>
      </c>
      <c r="Y27" s="223" t="str">
        <f t="shared" si="3"/>
        <v/>
      </c>
      <c r="Z27" s="215"/>
      <c r="AA27" s="223"/>
      <c r="AB27" s="223"/>
      <c r="AC27" s="155"/>
      <c r="AK27" s="42" t="s">
        <v>3</v>
      </c>
      <c r="AL27" s="210"/>
      <c r="AN27" s="107" t="s">
        <v>164</v>
      </c>
      <c r="AO27" s="108" t="s">
        <v>154</v>
      </c>
      <c r="AP27" s="79">
        <f t="shared" si="28"/>
        <v>0</v>
      </c>
      <c r="BJ27" s="155" t="str">
        <f t="shared" si="11"/>
        <v>ETHIOPIA</v>
      </c>
      <c r="BK27" s="197">
        <f t="shared" si="12"/>
        <v>0</v>
      </c>
      <c r="BL27" s="197">
        <f t="shared" si="13"/>
        <v>0</v>
      </c>
      <c r="BM27" s="197">
        <f t="shared" si="14"/>
        <v>0</v>
      </c>
      <c r="BN27" s="197">
        <f t="shared" si="15"/>
        <v>0</v>
      </c>
      <c r="BO27" s="197">
        <f t="shared" si="16"/>
        <v>0</v>
      </c>
      <c r="BP27" s="197">
        <f t="shared" si="17"/>
        <v>0</v>
      </c>
      <c r="BQ27" s="197">
        <f t="shared" si="18"/>
        <v>0</v>
      </c>
      <c r="BR27" s="197">
        <f t="shared" si="19"/>
        <v>0</v>
      </c>
      <c r="BS27" s="197">
        <f t="shared" si="20"/>
        <v>0</v>
      </c>
      <c r="BT27" s="197">
        <f t="shared" si="21"/>
        <v>0</v>
      </c>
      <c r="BU27" s="197">
        <f t="shared" si="22"/>
        <v>0</v>
      </c>
      <c r="BV27" s="197">
        <f t="shared" si="23"/>
        <v>0</v>
      </c>
      <c r="BW27" s="197">
        <f t="shared" si="24"/>
        <v>0</v>
      </c>
      <c r="BX27" s="197">
        <f t="shared" si="25"/>
        <v>0</v>
      </c>
      <c r="BY27" s="197">
        <f t="shared" si="26"/>
        <v>0</v>
      </c>
    </row>
    <row r="28" spans="1:77" ht="15" customHeight="1" thickBot="1">
      <c r="A28" s="182">
        <v>26</v>
      </c>
      <c r="B28" s="243"/>
      <c r="C28" s="243"/>
      <c r="D28" s="243"/>
      <c r="E28" s="243"/>
      <c r="F28" s="240"/>
      <c r="G28" s="240"/>
      <c r="H28" s="240"/>
      <c r="I28" s="240"/>
      <c r="J28" s="244"/>
      <c r="K28" s="245"/>
      <c r="L28" s="240"/>
      <c r="M28" s="240"/>
      <c r="N28" s="240"/>
      <c r="O28" s="236"/>
      <c r="P28" s="241"/>
      <c r="Q28" s="334" t="s">
        <v>824</v>
      </c>
      <c r="R28" s="335"/>
      <c r="S28" s="336"/>
      <c r="T28" s="213" t="str">
        <f t="shared" si="4"/>
        <v/>
      </c>
      <c r="U28" s="215" t="str">
        <f t="shared" si="0"/>
        <v/>
      </c>
      <c r="V28" s="215" t="str">
        <f t="shared" si="5"/>
        <v>PA-USCCB-03</v>
      </c>
      <c r="W28" s="223" t="str">
        <f t="shared" si="1"/>
        <v/>
      </c>
      <c r="X28" s="223" t="str">
        <f t="shared" si="2"/>
        <v/>
      </c>
      <c r="Y28" s="223" t="str">
        <f t="shared" si="3"/>
        <v/>
      </c>
      <c r="Z28" s="215"/>
      <c r="AA28" s="223"/>
      <c r="AB28" s="223"/>
      <c r="AC28" s="155"/>
      <c r="AK28" s="49" t="s">
        <v>111</v>
      </c>
      <c r="AL28" s="210">
        <f t="shared" ref="AL28:AL33" si="29">SUMIFS($K:$K,$B:$B,$AK$27, $E:$E,AK28)</f>
        <v>0</v>
      </c>
      <c r="AN28" s="107" t="s">
        <v>165</v>
      </c>
      <c r="AO28" s="108" t="s">
        <v>166</v>
      </c>
      <c r="AP28" s="79">
        <f t="shared" si="28"/>
        <v>0</v>
      </c>
      <c r="BJ28" s="155" t="str">
        <f t="shared" si="11"/>
        <v>FRANCE</v>
      </c>
      <c r="BK28" s="197">
        <f t="shared" si="12"/>
        <v>0</v>
      </c>
      <c r="BL28" s="197">
        <f t="shared" si="13"/>
        <v>0</v>
      </c>
      <c r="BM28" s="197">
        <f t="shared" si="14"/>
        <v>0</v>
      </c>
      <c r="BN28" s="197">
        <f t="shared" si="15"/>
        <v>0</v>
      </c>
      <c r="BO28" s="197">
        <f t="shared" si="16"/>
        <v>0</v>
      </c>
      <c r="BP28" s="197">
        <f t="shared" si="17"/>
        <v>0</v>
      </c>
      <c r="BQ28" s="197">
        <f t="shared" si="18"/>
        <v>0</v>
      </c>
      <c r="BR28" s="197">
        <f t="shared" si="19"/>
        <v>0</v>
      </c>
      <c r="BS28" s="197">
        <f t="shared" si="20"/>
        <v>0</v>
      </c>
      <c r="BT28" s="197">
        <f t="shared" si="21"/>
        <v>0</v>
      </c>
      <c r="BU28" s="197">
        <f t="shared" si="22"/>
        <v>0</v>
      </c>
      <c r="BV28" s="197">
        <f t="shared" si="23"/>
        <v>0</v>
      </c>
      <c r="BW28" s="197">
        <f t="shared" si="24"/>
        <v>0</v>
      </c>
      <c r="BX28" s="197">
        <f t="shared" si="25"/>
        <v>0</v>
      </c>
      <c r="BY28" s="197">
        <f t="shared" si="26"/>
        <v>0</v>
      </c>
    </row>
    <row r="29" spans="1:77" ht="15" customHeight="1" thickBot="1">
      <c r="A29" s="182">
        <v>27</v>
      </c>
      <c r="B29" s="243"/>
      <c r="C29" s="243"/>
      <c r="D29" s="243"/>
      <c r="E29" s="243"/>
      <c r="F29" s="240"/>
      <c r="G29" s="240"/>
      <c r="H29" s="240"/>
      <c r="I29" s="240"/>
      <c r="J29" s="244"/>
      <c r="K29" s="245"/>
      <c r="L29" s="240"/>
      <c r="M29" s="240"/>
      <c r="N29" s="235"/>
      <c r="O29" s="236"/>
      <c r="P29" s="241"/>
      <c r="Q29" s="295" t="s">
        <v>825</v>
      </c>
      <c r="R29" s="293">
        <v>1</v>
      </c>
      <c r="S29" s="293">
        <v>2</v>
      </c>
      <c r="T29" s="213" t="str">
        <f t="shared" si="4"/>
        <v/>
      </c>
      <c r="U29" s="215" t="str">
        <f t="shared" si="0"/>
        <v/>
      </c>
      <c r="V29" s="215" t="str">
        <f t="shared" si="5"/>
        <v>PA-USCCB-03</v>
      </c>
      <c r="W29" s="223" t="str">
        <f t="shared" si="1"/>
        <v/>
      </c>
      <c r="X29" s="223" t="str">
        <f t="shared" si="2"/>
        <v/>
      </c>
      <c r="Y29" s="223" t="str">
        <f t="shared" si="3"/>
        <v/>
      </c>
      <c r="Z29" s="215"/>
      <c r="AA29" s="223"/>
      <c r="AB29" s="223"/>
      <c r="AC29" s="155"/>
      <c r="AE29" s="47" t="s">
        <v>41</v>
      </c>
      <c r="AF29" s="48"/>
      <c r="AH29" s="47" t="s">
        <v>161</v>
      </c>
      <c r="AI29" s="48"/>
      <c r="AK29" s="49" t="s">
        <v>90</v>
      </c>
      <c r="AL29" s="210">
        <f t="shared" si="29"/>
        <v>0</v>
      </c>
      <c r="AN29" s="107" t="s">
        <v>439</v>
      </c>
      <c r="AO29" s="108" t="s">
        <v>438</v>
      </c>
      <c r="AP29" s="79">
        <f t="shared" si="28"/>
        <v>0</v>
      </c>
      <c r="BJ29" s="110" t="str">
        <f t="shared" si="11"/>
        <v>Guatemala</v>
      </c>
      <c r="BK29" s="197">
        <f t="shared" si="12"/>
        <v>0</v>
      </c>
      <c r="BL29" s="197">
        <f t="shared" si="13"/>
        <v>0</v>
      </c>
      <c r="BM29" s="197">
        <f t="shared" si="14"/>
        <v>0</v>
      </c>
      <c r="BN29" s="197">
        <f t="shared" si="15"/>
        <v>0</v>
      </c>
      <c r="BO29" s="197">
        <f t="shared" si="16"/>
        <v>0</v>
      </c>
      <c r="BP29" s="197">
        <f t="shared" si="17"/>
        <v>0</v>
      </c>
      <c r="BQ29" s="197">
        <f t="shared" si="18"/>
        <v>0</v>
      </c>
      <c r="BR29" s="197">
        <f t="shared" si="19"/>
        <v>0</v>
      </c>
      <c r="BS29" s="197">
        <f t="shared" si="20"/>
        <v>0</v>
      </c>
      <c r="BT29" s="110">
        <f t="shared" si="21"/>
        <v>0</v>
      </c>
      <c r="BU29" s="110">
        <f t="shared" si="22"/>
        <v>0</v>
      </c>
      <c r="BV29" s="110">
        <f t="shared" si="23"/>
        <v>0</v>
      </c>
      <c r="BW29" s="110">
        <f t="shared" si="24"/>
        <v>0</v>
      </c>
      <c r="BX29" s="110">
        <f t="shared" si="25"/>
        <v>0</v>
      </c>
      <c r="BY29" s="110">
        <f t="shared" si="26"/>
        <v>0</v>
      </c>
    </row>
    <row r="30" spans="1:77" ht="15" customHeight="1" thickBot="1">
      <c r="A30" s="182">
        <v>28</v>
      </c>
      <c r="B30" s="243"/>
      <c r="C30" s="243"/>
      <c r="D30" s="243"/>
      <c r="E30" s="243"/>
      <c r="F30" s="240"/>
      <c r="G30" s="240"/>
      <c r="H30" s="240"/>
      <c r="I30" s="240"/>
      <c r="J30" s="238"/>
      <c r="K30" s="245"/>
      <c r="L30" s="240"/>
      <c r="M30" s="240"/>
      <c r="N30" s="240"/>
      <c r="O30" s="236"/>
      <c r="P30" s="241"/>
      <c r="Q30" s="334" t="s">
        <v>826</v>
      </c>
      <c r="R30" s="335"/>
      <c r="S30" s="336"/>
      <c r="T30" s="213" t="str">
        <f t="shared" si="4"/>
        <v/>
      </c>
      <c r="U30" s="215" t="str">
        <f t="shared" si="0"/>
        <v/>
      </c>
      <c r="V30" s="215" t="str">
        <f t="shared" si="5"/>
        <v>PA-USCCB-03</v>
      </c>
      <c r="W30" s="223" t="str">
        <f t="shared" si="1"/>
        <v/>
      </c>
      <c r="X30" s="223" t="str">
        <f t="shared" si="2"/>
        <v/>
      </c>
      <c r="Y30" s="223" t="str">
        <f t="shared" si="3"/>
        <v/>
      </c>
      <c r="Z30" s="215"/>
      <c r="AA30" s="223"/>
      <c r="AB30" s="223"/>
      <c r="AC30" s="155"/>
      <c r="AD30" s="110">
        <f>AL118</f>
        <v>0</v>
      </c>
      <c r="AE30" s="66" t="s">
        <v>42</v>
      </c>
      <c r="AF30" s="48" t="s">
        <v>74</v>
      </c>
      <c r="AH30" s="66" t="s">
        <v>11</v>
      </c>
      <c r="AI30" s="57"/>
      <c r="AK30" s="49" t="s">
        <v>31</v>
      </c>
      <c r="AL30" s="210">
        <f t="shared" si="29"/>
        <v>0</v>
      </c>
      <c r="AN30" s="107" t="s">
        <v>261</v>
      </c>
      <c r="AO30" s="108" t="s">
        <v>260</v>
      </c>
      <c r="AP30" s="79">
        <f t="shared" ref="AP30:AP55" si="30">SUMIFS($N:$N,$L:$L,AN30)</f>
        <v>0</v>
      </c>
      <c r="BJ30" s="155" t="str">
        <f t="shared" ref="BJ30:BJ70" si="31">AN30</f>
        <v>GUINEA</v>
      </c>
      <c r="BK30" s="197">
        <f t="shared" ref="BK30:BK70" si="32">SUMIFS($Y:$Y,$X:$X,$AN30,$V:$V,AS$6)</f>
        <v>0</v>
      </c>
      <c r="BL30" s="197">
        <f t="shared" ref="BL30:BL70" si="33">SUMIFS($Y:$Y,$X:$X,$AN30,$V:$V,AT$6)</f>
        <v>0</v>
      </c>
      <c r="BM30" s="197">
        <f t="shared" ref="BM30:BM70" si="34">SUMIFS($Y:$Y,$X:$X,$AN30,$V:$V,AU$6)</f>
        <v>0</v>
      </c>
      <c r="BN30" s="197">
        <f t="shared" ref="BN30:BN70" si="35">SUMIFS($Y:$Y,$X:$X,$AN30,$V:$V,AV$6)</f>
        <v>0</v>
      </c>
      <c r="BO30" s="197">
        <f t="shared" ref="BO30:BO70" si="36">SUMIFS($Y:$Y,$X:$X,$AN30,$V:$V,AW$6)</f>
        <v>0</v>
      </c>
      <c r="BP30" s="197">
        <f t="shared" ref="BP30:BP70" si="37">SUMIFS($Y:$Y,$X:$X,$AN30,$V:$V,AX$6)</f>
        <v>0</v>
      </c>
      <c r="BQ30" s="197">
        <f t="shared" ref="BQ30:BQ70" si="38">SUMIFS($Y:$Y,$X:$X,$AN30,$V:$V,AY$6)</f>
        <v>0</v>
      </c>
      <c r="BR30" s="197">
        <f t="shared" ref="BR30:BR70" si="39">SUMIFS($Y:$Y,$X:$X,$AN30,$V:$V,AZ$6)</f>
        <v>0</v>
      </c>
      <c r="BS30" s="197">
        <f t="shared" ref="BS30:BS70" si="40">SUMIFS($Y:$Y,$X:$X,$AN30,$V:$V,BA$6)</f>
        <v>0</v>
      </c>
      <c r="BT30" s="197">
        <f t="shared" ref="BT30:BT70" si="41">SUMIFS($Y:$Y,$X:$X,$AN30,$V:$V,BB$6)</f>
        <v>0</v>
      </c>
      <c r="BU30" s="197">
        <f t="shared" ref="BU30:BU70" si="42">SUMIFS($Y:$Y,$X:$X,$AN30,$V:$V,BC$6)</f>
        <v>0</v>
      </c>
      <c r="BV30" s="197">
        <f t="shared" ref="BV30:BV70" si="43">SUMIFS($Y:$Y,$X:$X,$AN30,$V:$V,BD$6)</f>
        <v>0</v>
      </c>
      <c r="BW30" s="197">
        <f t="shared" ref="BW30:BW70" si="44">SUMIFS($Y:$Y,$X:$X,$AN30,$V:$V,BE$6)</f>
        <v>0</v>
      </c>
      <c r="BX30" s="197">
        <f t="shared" ref="BX30:BX70" si="45">SUMIFS($Y:$Y,$X:$X,$AN30,$V:$V,BF$6)</f>
        <v>0</v>
      </c>
      <c r="BY30" s="197">
        <f t="shared" ref="BY30:BY70" si="46">SUMIFS($Y:$Y,$X:$X,$AN30,$V:$V,BG$6)</f>
        <v>0</v>
      </c>
    </row>
    <row r="31" spans="1:77" ht="15" customHeight="1" thickBot="1">
      <c r="A31" s="182">
        <v>29</v>
      </c>
      <c r="B31" s="243"/>
      <c r="C31" s="243"/>
      <c r="D31" s="243"/>
      <c r="E31" s="243"/>
      <c r="F31" s="240"/>
      <c r="G31" s="240"/>
      <c r="H31" s="240"/>
      <c r="I31" s="240"/>
      <c r="J31" s="238"/>
      <c r="K31" s="245"/>
      <c r="L31" s="240"/>
      <c r="M31" s="232"/>
      <c r="N31" s="242"/>
      <c r="O31" s="236"/>
      <c r="P31" s="241"/>
      <c r="Q31" s="295" t="s">
        <v>279</v>
      </c>
      <c r="R31" s="293">
        <v>1</v>
      </c>
      <c r="S31" s="293">
        <v>4</v>
      </c>
      <c r="T31" s="213" t="str">
        <f t="shared" si="4"/>
        <v/>
      </c>
      <c r="U31" s="215" t="str">
        <f t="shared" si="0"/>
        <v/>
      </c>
      <c r="V31" s="215" t="str">
        <f t="shared" si="5"/>
        <v>PA-USCCB-03</v>
      </c>
      <c r="W31" s="223" t="str">
        <f t="shared" si="1"/>
        <v>OK</v>
      </c>
      <c r="X31" s="223" t="str">
        <f t="shared" si="2"/>
        <v>Afghanistan</v>
      </c>
      <c r="Y31" s="223">
        <f t="shared" si="3"/>
        <v>4</v>
      </c>
      <c r="Z31" s="215"/>
      <c r="AA31" s="223"/>
      <c r="AB31" s="223"/>
      <c r="AC31" s="155"/>
      <c r="AD31" s="110">
        <f>SUM(AL139,AL151,AL154,AL155,AL161,AL163, AL166,AL150, AL172)</f>
        <v>0</v>
      </c>
      <c r="AE31" s="66" t="s">
        <v>43</v>
      </c>
      <c r="AF31" s="109" t="s">
        <v>264</v>
      </c>
      <c r="AH31" s="66" t="s">
        <v>59</v>
      </c>
      <c r="AI31" s="57"/>
      <c r="AK31" s="49" t="s">
        <v>12</v>
      </c>
      <c r="AL31" s="210">
        <f t="shared" si="29"/>
        <v>0</v>
      </c>
      <c r="AN31" s="107" t="s">
        <v>167</v>
      </c>
      <c r="AO31" s="108" t="s">
        <v>168</v>
      </c>
      <c r="AP31" s="79">
        <f t="shared" si="30"/>
        <v>0</v>
      </c>
      <c r="BJ31" s="155" t="str">
        <f t="shared" si="31"/>
        <v>HAITI</v>
      </c>
      <c r="BK31" s="197">
        <f t="shared" si="32"/>
        <v>0</v>
      </c>
      <c r="BL31" s="197">
        <f t="shared" si="33"/>
        <v>0</v>
      </c>
      <c r="BM31" s="197">
        <f t="shared" si="34"/>
        <v>0</v>
      </c>
      <c r="BN31" s="197">
        <f t="shared" si="35"/>
        <v>0</v>
      </c>
      <c r="BO31" s="197">
        <f t="shared" si="36"/>
        <v>0</v>
      </c>
      <c r="BP31" s="197">
        <f t="shared" si="37"/>
        <v>0</v>
      </c>
      <c r="BQ31" s="197">
        <f t="shared" si="38"/>
        <v>0</v>
      </c>
      <c r="BR31" s="197">
        <f t="shared" si="39"/>
        <v>0</v>
      </c>
      <c r="BS31" s="197">
        <f t="shared" si="40"/>
        <v>0</v>
      </c>
      <c r="BT31" s="197">
        <f t="shared" si="41"/>
        <v>0</v>
      </c>
      <c r="BU31" s="197">
        <f t="shared" si="42"/>
        <v>0</v>
      </c>
      <c r="BV31" s="197">
        <f t="shared" si="43"/>
        <v>0</v>
      </c>
      <c r="BW31" s="197">
        <f t="shared" si="44"/>
        <v>0</v>
      </c>
      <c r="BX31" s="197">
        <f t="shared" si="45"/>
        <v>0</v>
      </c>
      <c r="BY31" s="197">
        <f t="shared" si="46"/>
        <v>0</v>
      </c>
    </row>
    <row r="32" spans="1:77" ht="15" customHeight="1" thickBot="1">
      <c r="A32" s="182">
        <v>30</v>
      </c>
      <c r="B32" s="243"/>
      <c r="C32" s="243"/>
      <c r="D32" s="243"/>
      <c r="E32" s="243"/>
      <c r="F32" s="240"/>
      <c r="G32" s="240"/>
      <c r="H32" s="240"/>
      <c r="I32" s="240"/>
      <c r="J32" s="238"/>
      <c r="K32" s="245"/>
      <c r="L32" s="240"/>
      <c r="M32" s="240"/>
      <c r="N32" s="240"/>
      <c r="O32" s="236"/>
      <c r="P32" s="241"/>
      <c r="Q32" s="295" t="s">
        <v>492</v>
      </c>
      <c r="R32" s="293">
        <v>1</v>
      </c>
      <c r="S32" s="293">
        <v>1</v>
      </c>
      <c r="T32" s="213" t="str">
        <f t="shared" si="4"/>
        <v/>
      </c>
      <c r="U32" s="215" t="str">
        <f t="shared" si="0"/>
        <v/>
      </c>
      <c r="V32" s="215" t="str">
        <f t="shared" si="5"/>
        <v>PA-USCCB-03</v>
      </c>
      <c r="W32" s="223" t="str">
        <f t="shared" si="1"/>
        <v>OK</v>
      </c>
      <c r="X32" s="223" t="str">
        <f t="shared" si="2"/>
        <v>Kazakhstan</v>
      </c>
      <c r="Y32" s="223">
        <f t="shared" si="3"/>
        <v>1</v>
      </c>
      <c r="Z32" s="215"/>
      <c r="AA32" s="223"/>
      <c r="AB32" s="223"/>
      <c r="AC32" s="155"/>
      <c r="AD32" s="110">
        <f>SUM(AL130,AL138,AL148,AL142,AL164,AL171)</f>
        <v>0</v>
      </c>
      <c r="AE32" s="66" t="s">
        <v>44</v>
      </c>
      <c r="AF32" s="48" t="s">
        <v>248</v>
      </c>
      <c r="AH32" s="66" t="s">
        <v>1</v>
      </c>
      <c r="AI32" s="57"/>
      <c r="AK32" s="49" t="s">
        <v>103</v>
      </c>
      <c r="AL32" s="210">
        <f t="shared" si="29"/>
        <v>0</v>
      </c>
      <c r="AN32" s="107" t="s">
        <v>449</v>
      </c>
      <c r="AO32" s="108" t="s">
        <v>814</v>
      </c>
      <c r="AP32" s="79">
        <f t="shared" si="30"/>
        <v>0</v>
      </c>
      <c r="BJ32" s="110" t="str">
        <f t="shared" si="31"/>
        <v>Honduras</v>
      </c>
      <c r="BK32" s="197">
        <f t="shared" si="32"/>
        <v>0</v>
      </c>
      <c r="BL32" s="197">
        <f t="shared" si="33"/>
        <v>0</v>
      </c>
      <c r="BM32" s="197">
        <f t="shared" si="34"/>
        <v>0</v>
      </c>
      <c r="BN32" s="197">
        <f t="shared" si="35"/>
        <v>0</v>
      </c>
      <c r="BO32" s="197">
        <f t="shared" si="36"/>
        <v>0</v>
      </c>
      <c r="BP32" s="197">
        <f t="shared" si="37"/>
        <v>0</v>
      </c>
      <c r="BQ32" s="197">
        <f t="shared" si="38"/>
        <v>0</v>
      </c>
      <c r="BR32" s="197">
        <f t="shared" si="39"/>
        <v>0</v>
      </c>
      <c r="BS32" s="197">
        <f t="shared" si="40"/>
        <v>0</v>
      </c>
      <c r="BT32" s="110">
        <f t="shared" si="41"/>
        <v>0</v>
      </c>
      <c r="BU32" s="110">
        <f t="shared" si="42"/>
        <v>0</v>
      </c>
      <c r="BV32" s="110">
        <f t="shared" si="43"/>
        <v>0</v>
      </c>
      <c r="BW32" s="110">
        <f t="shared" si="44"/>
        <v>0</v>
      </c>
      <c r="BX32" s="110">
        <f t="shared" si="45"/>
        <v>0</v>
      </c>
      <c r="BY32" s="110">
        <f t="shared" si="46"/>
        <v>0</v>
      </c>
    </row>
    <row r="33" spans="1:77" ht="15" customHeight="1" thickBot="1">
      <c r="A33" s="182">
        <v>31</v>
      </c>
      <c r="B33" s="243"/>
      <c r="C33" s="243"/>
      <c r="D33" s="243"/>
      <c r="E33" s="243"/>
      <c r="F33" s="240"/>
      <c r="G33" s="240"/>
      <c r="H33" s="240"/>
      <c r="I33" s="240"/>
      <c r="J33" s="238"/>
      <c r="K33" s="245"/>
      <c r="L33" s="240"/>
      <c r="M33" s="232"/>
      <c r="N33" s="242"/>
      <c r="O33" s="236"/>
      <c r="P33" s="241"/>
      <c r="Q33" s="334" t="s">
        <v>827</v>
      </c>
      <c r="R33" s="335"/>
      <c r="S33" s="336"/>
      <c r="T33" s="213" t="str">
        <f t="shared" si="4"/>
        <v/>
      </c>
      <c r="U33" s="215" t="str">
        <f t="shared" si="0"/>
        <v/>
      </c>
      <c r="V33" s="215" t="str">
        <f t="shared" si="5"/>
        <v>PA-USCCB-03</v>
      </c>
      <c r="W33" s="223" t="str">
        <f t="shared" si="1"/>
        <v/>
      </c>
      <c r="X33" s="223" t="str">
        <f t="shared" si="2"/>
        <v/>
      </c>
      <c r="Y33" s="223" t="str">
        <f t="shared" si="3"/>
        <v/>
      </c>
      <c r="Z33" s="215"/>
      <c r="AA33" s="223"/>
      <c r="AB33" s="223"/>
      <c r="AC33" s="155"/>
      <c r="AD33" s="110">
        <f>SUM(AL140,AL141,AL143,AL145,AL147,AL156,AL158,AL160,AL162,AL169)</f>
        <v>0</v>
      </c>
      <c r="AE33" s="66" t="s">
        <v>45</v>
      </c>
      <c r="AF33" s="109" t="s">
        <v>749</v>
      </c>
      <c r="AH33" s="66" t="s">
        <v>5</v>
      </c>
      <c r="AI33" s="57"/>
      <c r="AK33" s="49" t="s">
        <v>747</v>
      </c>
      <c r="AL33" s="210">
        <f t="shared" si="29"/>
        <v>0</v>
      </c>
      <c r="AN33" s="107" t="s">
        <v>169</v>
      </c>
      <c r="AO33" s="108" t="s">
        <v>170</v>
      </c>
      <c r="AP33" s="79">
        <f t="shared" si="30"/>
        <v>0</v>
      </c>
      <c r="BJ33" s="155" t="str">
        <f t="shared" si="31"/>
        <v>INDIA</v>
      </c>
      <c r="BK33" s="197">
        <f t="shared" si="32"/>
        <v>0</v>
      </c>
      <c r="BL33" s="197">
        <f t="shared" si="33"/>
        <v>0</v>
      </c>
      <c r="BM33" s="197">
        <f t="shared" si="34"/>
        <v>0</v>
      </c>
      <c r="BN33" s="197">
        <f t="shared" si="35"/>
        <v>0</v>
      </c>
      <c r="BO33" s="197">
        <f t="shared" si="36"/>
        <v>0</v>
      </c>
      <c r="BP33" s="197">
        <f t="shared" si="37"/>
        <v>0</v>
      </c>
      <c r="BQ33" s="197">
        <f t="shared" si="38"/>
        <v>0</v>
      </c>
      <c r="BR33" s="197">
        <f t="shared" si="39"/>
        <v>0</v>
      </c>
      <c r="BS33" s="197">
        <f t="shared" si="40"/>
        <v>0</v>
      </c>
      <c r="BT33" s="197">
        <f t="shared" si="41"/>
        <v>0</v>
      </c>
      <c r="BU33" s="197">
        <f t="shared" si="42"/>
        <v>0</v>
      </c>
      <c r="BV33" s="197">
        <f t="shared" si="43"/>
        <v>0</v>
      </c>
      <c r="BW33" s="197">
        <f t="shared" si="44"/>
        <v>0</v>
      </c>
      <c r="BX33" s="197">
        <f t="shared" si="45"/>
        <v>0</v>
      </c>
      <c r="BY33" s="197">
        <f t="shared" si="46"/>
        <v>0</v>
      </c>
    </row>
    <row r="34" spans="1:77" ht="15" customHeight="1" thickBot="1">
      <c r="A34" s="182">
        <v>32</v>
      </c>
      <c r="B34" s="243"/>
      <c r="C34" s="243"/>
      <c r="D34" s="243"/>
      <c r="E34" s="243"/>
      <c r="F34" s="240"/>
      <c r="G34" s="240"/>
      <c r="H34" s="240"/>
      <c r="I34" s="240"/>
      <c r="J34" s="244"/>
      <c r="K34" s="245"/>
      <c r="L34" s="240"/>
      <c r="M34" s="240"/>
      <c r="N34" s="240"/>
      <c r="O34" s="236"/>
      <c r="P34" s="241"/>
      <c r="Q34" s="295" t="s">
        <v>831</v>
      </c>
      <c r="R34" s="293">
        <v>1</v>
      </c>
      <c r="S34" s="293">
        <v>4</v>
      </c>
      <c r="T34" s="213" t="str">
        <f t="shared" si="4"/>
        <v/>
      </c>
      <c r="U34" s="215" t="str">
        <f t="shared" si="0"/>
        <v/>
      </c>
      <c r="V34" s="215" t="str">
        <f t="shared" si="5"/>
        <v>PA-USCCB-03</v>
      </c>
      <c r="W34" s="223" t="str">
        <f t="shared" si="1"/>
        <v/>
      </c>
      <c r="X34" s="223" t="str">
        <f t="shared" si="2"/>
        <v/>
      </c>
      <c r="Y34" s="223" t="str">
        <f t="shared" si="3"/>
        <v/>
      </c>
      <c r="Z34" s="215"/>
      <c r="AA34" s="223"/>
      <c r="AB34" s="223"/>
      <c r="AC34" s="155"/>
      <c r="AD34" s="110">
        <f>SUM(AL119,AL129,AL146,AL144,AL157,AL165,AL170,AL152,AL153,AL149,AL131)</f>
        <v>0</v>
      </c>
      <c r="AE34" s="66" t="s">
        <v>46</v>
      </c>
      <c r="AF34" s="109" t="s">
        <v>797</v>
      </c>
      <c r="AH34" s="66" t="s">
        <v>3</v>
      </c>
      <c r="AI34" s="57"/>
      <c r="AK34" s="71"/>
      <c r="AL34" s="210"/>
      <c r="AN34" s="107" t="s">
        <v>171</v>
      </c>
      <c r="AO34" s="108" t="s">
        <v>172</v>
      </c>
      <c r="AP34" s="79">
        <f t="shared" si="30"/>
        <v>0</v>
      </c>
      <c r="BJ34" s="155" t="str">
        <f t="shared" si="31"/>
        <v>INDONESIA</v>
      </c>
      <c r="BK34" s="197">
        <f t="shared" si="32"/>
        <v>0</v>
      </c>
      <c r="BL34" s="197">
        <f t="shared" si="33"/>
        <v>0</v>
      </c>
      <c r="BM34" s="197">
        <f t="shared" si="34"/>
        <v>0</v>
      </c>
      <c r="BN34" s="197">
        <f t="shared" si="35"/>
        <v>0</v>
      </c>
      <c r="BO34" s="197">
        <f t="shared" si="36"/>
        <v>0</v>
      </c>
      <c r="BP34" s="197">
        <f t="shared" si="37"/>
        <v>0</v>
      </c>
      <c r="BQ34" s="197">
        <f t="shared" si="38"/>
        <v>0</v>
      </c>
      <c r="BR34" s="197">
        <f t="shared" si="39"/>
        <v>0</v>
      </c>
      <c r="BS34" s="197">
        <f t="shared" si="40"/>
        <v>0</v>
      </c>
      <c r="BT34" s="197">
        <f t="shared" si="41"/>
        <v>0</v>
      </c>
      <c r="BU34" s="197">
        <f t="shared" si="42"/>
        <v>0</v>
      </c>
      <c r="BV34" s="197">
        <f t="shared" si="43"/>
        <v>0</v>
      </c>
      <c r="BW34" s="197">
        <f t="shared" si="44"/>
        <v>0</v>
      </c>
      <c r="BX34" s="197">
        <f t="shared" si="45"/>
        <v>0</v>
      </c>
      <c r="BY34" s="197">
        <f t="shared" si="46"/>
        <v>0</v>
      </c>
    </row>
    <row r="35" spans="1:77" ht="15" customHeight="1" thickBot="1">
      <c r="A35" s="182">
        <v>33</v>
      </c>
      <c r="B35" s="243"/>
      <c r="C35" s="243"/>
      <c r="D35" s="243"/>
      <c r="E35" s="243"/>
      <c r="F35" s="240"/>
      <c r="G35" s="240"/>
      <c r="H35" s="240"/>
      <c r="I35" s="240"/>
      <c r="J35" s="244"/>
      <c r="K35" s="245"/>
      <c r="L35" s="240"/>
      <c r="M35" s="240"/>
      <c r="N35" s="240"/>
      <c r="O35" s="236"/>
      <c r="P35" s="241"/>
      <c r="Q35" s="295" t="s">
        <v>832</v>
      </c>
      <c r="R35" s="293">
        <v>1</v>
      </c>
      <c r="S35" s="293">
        <v>1</v>
      </c>
      <c r="T35" s="213" t="str">
        <f t="shared" si="4"/>
        <v/>
      </c>
      <c r="U35" s="215" t="str">
        <f t="shared" si="0"/>
        <v/>
      </c>
      <c r="V35" s="215" t="str">
        <f t="shared" si="5"/>
        <v>PA-USCCB-03</v>
      </c>
      <c r="W35" s="223" t="str">
        <f t="shared" si="1"/>
        <v/>
      </c>
      <c r="X35" s="223" t="str">
        <f t="shared" si="2"/>
        <v/>
      </c>
      <c r="Y35" s="223" t="str">
        <f t="shared" si="3"/>
        <v/>
      </c>
      <c r="Z35" s="215"/>
      <c r="AA35" s="223"/>
      <c r="AB35" s="223"/>
      <c r="AC35" s="155"/>
      <c r="AD35" s="110">
        <f>SUM(AL110,AL120,AL128,AL159,AL168)</f>
        <v>5</v>
      </c>
      <c r="AE35" s="66" t="s">
        <v>10</v>
      </c>
      <c r="AF35" s="48" t="s">
        <v>10</v>
      </c>
      <c r="AL35" s="210"/>
      <c r="AN35" s="107" t="s">
        <v>173</v>
      </c>
      <c r="AO35" s="108" t="s">
        <v>174</v>
      </c>
      <c r="AP35" s="79">
        <f t="shared" si="30"/>
        <v>0</v>
      </c>
      <c r="BJ35" s="155" t="str">
        <f t="shared" si="31"/>
        <v>IRAN</v>
      </c>
      <c r="BK35" s="197">
        <f t="shared" si="32"/>
        <v>0</v>
      </c>
      <c r="BL35" s="197">
        <f t="shared" si="33"/>
        <v>0</v>
      </c>
      <c r="BM35" s="197">
        <f t="shared" si="34"/>
        <v>0</v>
      </c>
      <c r="BN35" s="197">
        <f t="shared" si="35"/>
        <v>0</v>
      </c>
      <c r="BO35" s="197">
        <f t="shared" si="36"/>
        <v>0</v>
      </c>
      <c r="BP35" s="197">
        <f t="shared" si="37"/>
        <v>0</v>
      </c>
      <c r="BQ35" s="197">
        <f t="shared" si="38"/>
        <v>0</v>
      </c>
      <c r="BR35" s="197">
        <f t="shared" si="39"/>
        <v>0</v>
      </c>
      <c r="BS35" s="197">
        <f t="shared" si="40"/>
        <v>0</v>
      </c>
      <c r="BT35" s="197">
        <f t="shared" si="41"/>
        <v>0</v>
      </c>
      <c r="BU35" s="197">
        <f t="shared" si="42"/>
        <v>0</v>
      </c>
      <c r="BV35" s="197">
        <f t="shared" si="43"/>
        <v>0</v>
      </c>
      <c r="BW35" s="197">
        <f t="shared" si="44"/>
        <v>0</v>
      </c>
      <c r="BX35" s="197">
        <f t="shared" si="45"/>
        <v>0</v>
      </c>
      <c r="BY35" s="197">
        <f t="shared" si="46"/>
        <v>0</v>
      </c>
    </row>
    <row r="36" spans="1:77" ht="15" customHeight="1" thickBot="1">
      <c r="A36" s="182">
        <v>34</v>
      </c>
      <c r="B36" s="243"/>
      <c r="C36" s="243"/>
      <c r="D36" s="243"/>
      <c r="E36" s="243"/>
      <c r="F36" s="240"/>
      <c r="G36" s="240"/>
      <c r="H36" s="240"/>
      <c r="I36" s="240"/>
      <c r="J36" s="244"/>
      <c r="K36" s="245"/>
      <c r="L36" s="240"/>
      <c r="M36" s="240"/>
      <c r="N36" s="240"/>
      <c r="O36" s="236"/>
      <c r="P36" s="241"/>
      <c r="Q36" s="337" t="s">
        <v>818</v>
      </c>
      <c r="R36" s="338"/>
      <c r="S36" s="338"/>
      <c r="T36" s="213" t="str">
        <f t="shared" si="4"/>
        <v/>
      </c>
      <c r="U36" s="215" t="str">
        <f t="shared" si="0"/>
        <v/>
      </c>
      <c r="V36" s="215" t="str">
        <f t="shared" si="5"/>
        <v>PA-USCCB-03</v>
      </c>
      <c r="W36" s="223" t="str">
        <f t="shared" si="1"/>
        <v>OK</v>
      </c>
      <c r="X36" s="223" t="str">
        <f t="shared" si="2"/>
        <v/>
      </c>
      <c r="Y36" s="223">
        <f t="shared" si="3"/>
        <v>0</v>
      </c>
      <c r="Z36" s="223"/>
      <c r="AA36" s="223"/>
      <c r="AB36" s="223"/>
      <c r="AC36" s="155"/>
      <c r="AF36" s="48"/>
      <c r="AL36" s="210"/>
      <c r="AN36" s="107" t="s">
        <v>175</v>
      </c>
      <c r="AO36" s="108" t="s">
        <v>176</v>
      </c>
      <c r="AP36" s="79">
        <f t="shared" si="30"/>
        <v>0</v>
      </c>
      <c r="BJ36" s="155" t="str">
        <f t="shared" si="31"/>
        <v>IRAQ</v>
      </c>
      <c r="BK36" s="197">
        <f t="shared" si="32"/>
        <v>0</v>
      </c>
      <c r="BL36" s="197">
        <f t="shared" si="33"/>
        <v>0</v>
      </c>
      <c r="BM36" s="197">
        <f t="shared" si="34"/>
        <v>0</v>
      </c>
      <c r="BN36" s="197">
        <f t="shared" si="35"/>
        <v>0</v>
      </c>
      <c r="BO36" s="197">
        <f t="shared" si="36"/>
        <v>0</v>
      </c>
      <c r="BP36" s="197">
        <f t="shared" si="37"/>
        <v>0</v>
      </c>
      <c r="BQ36" s="197">
        <f t="shared" si="38"/>
        <v>0</v>
      </c>
      <c r="BR36" s="197">
        <f t="shared" si="39"/>
        <v>0</v>
      </c>
      <c r="BS36" s="197">
        <f t="shared" si="40"/>
        <v>0</v>
      </c>
      <c r="BT36" s="197">
        <f t="shared" si="41"/>
        <v>0</v>
      </c>
      <c r="BU36" s="197">
        <f t="shared" si="42"/>
        <v>0</v>
      </c>
      <c r="BV36" s="197">
        <f t="shared" si="43"/>
        <v>0</v>
      </c>
      <c r="BW36" s="197">
        <f t="shared" si="44"/>
        <v>0</v>
      </c>
      <c r="BX36" s="197">
        <f t="shared" si="45"/>
        <v>0</v>
      </c>
      <c r="BY36" s="197">
        <f t="shared" si="46"/>
        <v>0</v>
      </c>
    </row>
    <row r="37" spans="1:77" ht="15" customHeight="1" thickBot="1">
      <c r="A37" s="182">
        <v>35</v>
      </c>
      <c r="B37" s="243"/>
      <c r="C37" s="243"/>
      <c r="D37" s="243"/>
      <c r="E37" s="243"/>
      <c r="F37" s="240"/>
      <c r="G37" s="240"/>
      <c r="H37" s="240"/>
      <c r="I37" s="240"/>
      <c r="J37" s="244"/>
      <c r="K37" s="245"/>
      <c r="L37" s="240"/>
      <c r="M37" s="240"/>
      <c r="N37" s="240"/>
      <c r="O37" s="236"/>
      <c r="P37" s="241"/>
      <c r="Q37" s="296" t="s">
        <v>783</v>
      </c>
      <c r="R37" s="297" t="s">
        <v>818</v>
      </c>
      <c r="S37" s="297" t="s">
        <v>818</v>
      </c>
      <c r="T37" s="213" t="str">
        <f t="shared" si="4"/>
        <v>PA-USCRI-01</v>
      </c>
      <c r="U37" s="215" t="str">
        <f t="shared" si="0"/>
        <v>NO</v>
      </c>
      <c r="V37" s="215" t="str">
        <f t="shared" si="5"/>
        <v>PA-USCRI-01</v>
      </c>
      <c r="W37" s="223" t="str">
        <f t="shared" si="1"/>
        <v/>
      </c>
      <c r="X37" s="223" t="str">
        <f t="shared" si="2"/>
        <v/>
      </c>
      <c r="Y37" s="223" t="str">
        <f t="shared" si="3"/>
        <v/>
      </c>
      <c r="Z37" s="223"/>
      <c r="AA37" s="223"/>
      <c r="AB37" s="223"/>
      <c r="AC37" s="155"/>
      <c r="AK37" s="42" t="s">
        <v>5</v>
      </c>
      <c r="AL37" s="210"/>
      <c r="AN37" s="107" t="s">
        <v>178</v>
      </c>
      <c r="AO37" s="108" t="s">
        <v>179</v>
      </c>
      <c r="AP37" s="79">
        <f t="shared" si="30"/>
        <v>0</v>
      </c>
      <c r="BJ37" s="155" t="str">
        <f t="shared" si="31"/>
        <v>IVORY COAST</v>
      </c>
      <c r="BK37" s="197">
        <f t="shared" si="32"/>
        <v>0</v>
      </c>
      <c r="BL37" s="197">
        <f t="shared" si="33"/>
        <v>0</v>
      </c>
      <c r="BM37" s="197">
        <f t="shared" si="34"/>
        <v>0</v>
      </c>
      <c r="BN37" s="197">
        <f t="shared" si="35"/>
        <v>0</v>
      </c>
      <c r="BO37" s="197">
        <f t="shared" si="36"/>
        <v>0</v>
      </c>
      <c r="BP37" s="197">
        <f t="shared" si="37"/>
        <v>0</v>
      </c>
      <c r="BQ37" s="197">
        <f t="shared" si="38"/>
        <v>0</v>
      </c>
      <c r="BR37" s="197">
        <f t="shared" si="39"/>
        <v>0</v>
      </c>
      <c r="BS37" s="197">
        <f t="shared" si="40"/>
        <v>0</v>
      </c>
      <c r="BT37" s="197">
        <f t="shared" si="41"/>
        <v>0</v>
      </c>
      <c r="BU37" s="197">
        <f t="shared" si="42"/>
        <v>0</v>
      </c>
      <c r="BV37" s="197">
        <f t="shared" si="43"/>
        <v>0</v>
      </c>
      <c r="BW37" s="197">
        <f t="shared" si="44"/>
        <v>0</v>
      </c>
      <c r="BX37" s="197">
        <f t="shared" si="45"/>
        <v>0</v>
      </c>
      <c r="BY37" s="197">
        <f t="shared" si="46"/>
        <v>0</v>
      </c>
    </row>
    <row r="38" spans="1:77" ht="15" customHeight="1" thickBot="1">
      <c r="A38" s="182">
        <v>36</v>
      </c>
      <c r="B38" s="243"/>
      <c r="C38" s="243"/>
      <c r="D38" s="243"/>
      <c r="E38" s="243"/>
      <c r="F38" s="240"/>
      <c r="G38" s="240"/>
      <c r="H38" s="240"/>
      <c r="I38" s="240"/>
      <c r="J38" s="244"/>
      <c r="K38" s="245"/>
      <c r="L38" s="240"/>
      <c r="M38" s="232"/>
      <c r="N38" s="240"/>
      <c r="O38" s="236"/>
      <c r="P38" s="241"/>
      <c r="Q38" s="298" t="s">
        <v>818</v>
      </c>
      <c r="R38" s="299" t="s">
        <v>767</v>
      </c>
      <c r="S38" s="299" t="s">
        <v>768</v>
      </c>
      <c r="T38" s="213" t="str">
        <f t="shared" si="4"/>
        <v/>
      </c>
      <c r="U38" s="215" t="str">
        <f t="shared" si="0"/>
        <v/>
      </c>
      <c r="V38" s="215" t="str">
        <f t="shared" si="5"/>
        <v>PA-USCRI-01</v>
      </c>
      <c r="W38" s="223" t="str">
        <f t="shared" si="1"/>
        <v>OK</v>
      </c>
      <c r="X38" s="223" t="str">
        <f t="shared" si="2"/>
        <v/>
      </c>
      <c r="Y38" s="223" t="str">
        <f t="shared" si="3"/>
        <v>Individuals</v>
      </c>
      <c r="Z38" s="223"/>
      <c r="AA38" s="223"/>
      <c r="AB38" s="223"/>
      <c r="AC38" s="155"/>
      <c r="AK38" s="49" t="s">
        <v>756</v>
      </c>
      <c r="AL38" s="210">
        <f t="shared" ref="AL38:AL45" si="47">SUMIFS($K:$K,$B:$B,$AK$37, $E:$E,AK38)</f>
        <v>0</v>
      </c>
      <c r="AN38" s="107" t="s">
        <v>180</v>
      </c>
      <c r="AO38" s="108" t="s">
        <v>181</v>
      </c>
      <c r="AP38" s="79">
        <f t="shared" si="30"/>
        <v>0</v>
      </c>
      <c r="BJ38" s="155" t="str">
        <f t="shared" si="31"/>
        <v>JORDAN</v>
      </c>
      <c r="BK38" s="197">
        <f t="shared" si="32"/>
        <v>0</v>
      </c>
      <c r="BL38" s="197">
        <f t="shared" si="33"/>
        <v>0</v>
      </c>
      <c r="BM38" s="197">
        <f t="shared" si="34"/>
        <v>0</v>
      </c>
      <c r="BN38" s="197">
        <f t="shared" si="35"/>
        <v>0</v>
      </c>
      <c r="BO38" s="197">
        <f t="shared" si="36"/>
        <v>0</v>
      </c>
      <c r="BP38" s="197">
        <f t="shared" si="37"/>
        <v>0</v>
      </c>
      <c r="BQ38" s="197">
        <f t="shared" si="38"/>
        <v>0</v>
      </c>
      <c r="BR38" s="197">
        <f t="shared" si="39"/>
        <v>0</v>
      </c>
      <c r="BS38" s="197">
        <f t="shared" si="40"/>
        <v>0</v>
      </c>
      <c r="BT38" s="197">
        <f t="shared" si="41"/>
        <v>0</v>
      </c>
      <c r="BU38" s="197">
        <f t="shared" si="42"/>
        <v>0</v>
      </c>
      <c r="BV38" s="197">
        <f t="shared" si="43"/>
        <v>0</v>
      </c>
      <c r="BW38" s="197">
        <f t="shared" si="44"/>
        <v>0</v>
      </c>
      <c r="BX38" s="197">
        <f t="shared" si="45"/>
        <v>0</v>
      </c>
      <c r="BY38" s="197">
        <f t="shared" si="46"/>
        <v>0</v>
      </c>
    </row>
    <row r="39" spans="1:77" ht="15" customHeight="1" thickBot="1">
      <c r="A39" s="182">
        <v>37</v>
      </c>
      <c r="B39" s="243"/>
      <c r="C39" s="243"/>
      <c r="D39" s="243"/>
      <c r="E39" s="243"/>
      <c r="F39" s="240"/>
      <c r="G39" s="240"/>
      <c r="H39" s="240"/>
      <c r="I39" s="240"/>
      <c r="J39" s="244"/>
      <c r="K39" s="245"/>
      <c r="L39" s="240"/>
      <c r="M39" s="232"/>
      <c r="N39" s="240"/>
      <c r="O39" s="236"/>
      <c r="P39" s="241"/>
      <c r="Q39" s="300" t="s">
        <v>819</v>
      </c>
      <c r="R39" s="301">
        <v>4</v>
      </c>
      <c r="S39" s="301">
        <v>9</v>
      </c>
      <c r="T39" s="213" t="str">
        <f t="shared" si="4"/>
        <v/>
      </c>
      <c r="U39" s="215" t="str">
        <f t="shared" si="0"/>
        <v/>
      </c>
      <c r="V39" s="215" t="str">
        <f t="shared" si="5"/>
        <v>PA-USCRI-01</v>
      </c>
      <c r="W39" s="223" t="str">
        <f t="shared" si="1"/>
        <v/>
      </c>
      <c r="X39" s="223" t="str">
        <f t="shared" si="2"/>
        <v/>
      </c>
      <c r="Y39" s="223" t="str">
        <f t="shared" si="3"/>
        <v/>
      </c>
      <c r="Z39" s="223"/>
      <c r="AA39" s="223"/>
      <c r="AB39" s="223"/>
      <c r="AC39" s="155"/>
      <c r="AK39" s="49" t="s">
        <v>114</v>
      </c>
      <c r="AL39" s="210">
        <f t="shared" si="47"/>
        <v>0</v>
      </c>
      <c r="AN39" s="107" t="s">
        <v>182</v>
      </c>
      <c r="AO39" s="108" t="s">
        <v>183</v>
      </c>
      <c r="AP39" s="79">
        <f t="shared" si="30"/>
        <v>3</v>
      </c>
      <c r="BJ39" s="155" t="str">
        <f t="shared" si="31"/>
        <v>KAZAKHSTAN</v>
      </c>
      <c r="BK39" s="197">
        <f t="shared" si="32"/>
        <v>0</v>
      </c>
      <c r="BL39" s="197">
        <f t="shared" si="33"/>
        <v>0</v>
      </c>
      <c r="BM39" s="197">
        <f t="shared" si="34"/>
        <v>0</v>
      </c>
      <c r="BN39" s="197">
        <f t="shared" si="35"/>
        <v>0</v>
      </c>
      <c r="BO39" s="197">
        <f t="shared" si="36"/>
        <v>0</v>
      </c>
      <c r="BP39" s="197">
        <f t="shared" si="37"/>
        <v>1</v>
      </c>
      <c r="BQ39" s="197">
        <f t="shared" si="38"/>
        <v>0</v>
      </c>
      <c r="BR39" s="197">
        <f t="shared" si="39"/>
        <v>2</v>
      </c>
      <c r="BS39" s="197">
        <f t="shared" si="40"/>
        <v>0</v>
      </c>
      <c r="BT39" s="197">
        <f t="shared" si="41"/>
        <v>0</v>
      </c>
      <c r="BU39" s="197">
        <f t="shared" si="42"/>
        <v>0</v>
      </c>
      <c r="BV39" s="197">
        <f t="shared" si="43"/>
        <v>0</v>
      </c>
      <c r="BW39" s="197">
        <f t="shared" si="44"/>
        <v>0</v>
      </c>
      <c r="BX39" s="197">
        <f t="shared" si="45"/>
        <v>0</v>
      </c>
      <c r="BY39" s="197">
        <f t="shared" si="46"/>
        <v>0</v>
      </c>
    </row>
    <row r="40" spans="1:77" ht="15" customHeight="1" thickBot="1">
      <c r="A40" s="182">
        <v>38</v>
      </c>
      <c r="B40" s="243"/>
      <c r="C40" s="243"/>
      <c r="D40" s="243"/>
      <c r="E40" s="243"/>
      <c r="F40" s="240"/>
      <c r="G40" s="240"/>
      <c r="H40" s="240"/>
      <c r="I40" s="240"/>
      <c r="J40" s="244"/>
      <c r="K40" s="245"/>
      <c r="L40" s="240"/>
      <c r="M40" s="232"/>
      <c r="N40" s="240"/>
      <c r="O40" s="236"/>
      <c r="P40" s="241"/>
      <c r="Q40" s="300" t="s">
        <v>820</v>
      </c>
      <c r="R40" s="301">
        <v>0</v>
      </c>
      <c r="S40" s="301">
        <v>0</v>
      </c>
      <c r="T40" s="213" t="str">
        <f t="shared" si="4"/>
        <v/>
      </c>
      <c r="U40" s="215" t="str">
        <f t="shared" si="0"/>
        <v/>
      </c>
      <c r="V40" s="215" t="str">
        <f t="shared" si="5"/>
        <v>PA-USCRI-01</v>
      </c>
      <c r="W40" s="223" t="str">
        <f t="shared" si="1"/>
        <v/>
      </c>
      <c r="X40" s="223" t="str">
        <f t="shared" si="2"/>
        <v/>
      </c>
      <c r="Y40" s="223" t="str">
        <f t="shared" si="3"/>
        <v/>
      </c>
      <c r="Z40" s="223"/>
      <c r="AA40" s="223"/>
      <c r="AB40" s="223"/>
      <c r="AC40" s="155"/>
      <c r="AK40" s="49" t="s">
        <v>119</v>
      </c>
      <c r="AL40" s="210">
        <f t="shared" si="47"/>
        <v>0</v>
      </c>
      <c r="AN40" s="107" t="s">
        <v>185</v>
      </c>
      <c r="AO40" s="108" t="s">
        <v>186</v>
      </c>
      <c r="AP40" s="79">
        <f t="shared" si="30"/>
        <v>0</v>
      </c>
      <c r="BJ40" s="155" t="str">
        <f t="shared" si="31"/>
        <v>KENYA</v>
      </c>
      <c r="BK40" s="197">
        <f t="shared" si="32"/>
        <v>0</v>
      </c>
      <c r="BL40" s="197">
        <f t="shared" si="33"/>
        <v>0</v>
      </c>
      <c r="BM40" s="197">
        <f t="shared" si="34"/>
        <v>0</v>
      </c>
      <c r="BN40" s="197">
        <f t="shared" si="35"/>
        <v>0</v>
      </c>
      <c r="BO40" s="197">
        <f t="shared" si="36"/>
        <v>0</v>
      </c>
      <c r="BP40" s="197">
        <f t="shared" si="37"/>
        <v>0</v>
      </c>
      <c r="BQ40" s="197">
        <f t="shared" si="38"/>
        <v>0</v>
      </c>
      <c r="BR40" s="197">
        <f t="shared" si="39"/>
        <v>0</v>
      </c>
      <c r="BS40" s="197">
        <f t="shared" si="40"/>
        <v>0</v>
      </c>
      <c r="BT40" s="197">
        <f t="shared" si="41"/>
        <v>0</v>
      </c>
      <c r="BU40" s="197">
        <f t="shared" si="42"/>
        <v>0</v>
      </c>
      <c r="BV40" s="197">
        <f t="shared" si="43"/>
        <v>0</v>
      </c>
      <c r="BW40" s="197">
        <f t="shared" si="44"/>
        <v>0</v>
      </c>
      <c r="BX40" s="197">
        <f t="shared" si="45"/>
        <v>0</v>
      </c>
      <c r="BY40" s="197">
        <f t="shared" si="46"/>
        <v>0</v>
      </c>
    </row>
    <row r="41" spans="1:77" ht="15" customHeight="1" thickBot="1">
      <c r="A41" s="182">
        <v>39</v>
      </c>
      <c r="O41" s="181"/>
      <c r="P41" s="204"/>
      <c r="Q41" s="334" t="s">
        <v>821</v>
      </c>
      <c r="R41" s="335"/>
      <c r="S41" s="336"/>
      <c r="T41" s="213" t="str">
        <f t="shared" si="4"/>
        <v/>
      </c>
      <c r="U41" s="215" t="str">
        <f t="shared" si="0"/>
        <v/>
      </c>
      <c r="V41" s="215" t="str">
        <f t="shared" si="5"/>
        <v>PA-USCRI-01</v>
      </c>
      <c r="W41" s="223" t="str">
        <f t="shared" si="1"/>
        <v/>
      </c>
      <c r="X41" s="223" t="str">
        <f t="shared" si="2"/>
        <v/>
      </c>
      <c r="Y41" s="223" t="str">
        <f t="shared" si="3"/>
        <v/>
      </c>
      <c r="Z41" s="223"/>
      <c r="AA41" s="223"/>
      <c r="AB41" s="223"/>
      <c r="AC41" s="155"/>
      <c r="AE41" s="47" t="s">
        <v>47</v>
      </c>
      <c r="AF41" s="48"/>
      <c r="AH41" s="47" t="s">
        <v>177</v>
      </c>
      <c r="AI41" s="48"/>
      <c r="AK41" s="49" t="s">
        <v>106</v>
      </c>
      <c r="AL41" s="210">
        <f t="shared" si="47"/>
        <v>0</v>
      </c>
      <c r="AN41" s="107" t="s">
        <v>758</v>
      </c>
      <c r="AO41" s="108" t="s">
        <v>480</v>
      </c>
      <c r="AP41" s="79">
        <f t="shared" si="30"/>
        <v>0</v>
      </c>
      <c r="BJ41" s="155" t="str">
        <f t="shared" si="31"/>
        <v>KYRGYZSTAN</v>
      </c>
      <c r="BK41" s="197">
        <f t="shared" si="32"/>
        <v>0</v>
      </c>
      <c r="BL41" s="197">
        <f t="shared" si="33"/>
        <v>0</v>
      </c>
      <c r="BM41" s="197">
        <f t="shared" si="34"/>
        <v>0</v>
      </c>
      <c r="BN41" s="197">
        <f t="shared" si="35"/>
        <v>0</v>
      </c>
      <c r="BO41" s="197">
        <f t="shared" si="36"/>
        <v>0</v>
      </c>
      <c r="BP41" s="197">
        <f t="shared" si="37"/>
        <v>0</v>
      </c>
      <c r="BQ41" s="197">
        <f t="shared" si="38"/>
        <v>0</v>
      </c>
      <c r="BR41" s="197">
        <f t="shared" si="39"/>
        <v>0</v>
      </c>
      <c r="BS41" s="197">
        <f t="shared" si="40"/>
        <v>0</v>
      </c>
      <c r="BT41" s="197">
        <f t="shared" si="41"/>
        <v>0</v>
      </c>
      <c r="BU41" s="197">
        <f t="shared" si="42"/>
        <v>0</v>
      </c>
      <c r="BV41" s="197">
        <f t="shared" si="43"/>
        <v>0</v>
      </c>
      <c r="BW41" s="197">
        <f t="shared" si="44"/>
        <v>0</v>
      </c>
      <c r="BX41" s="197">
        <f t="shared" si="45"/>
        <v>0</v>
      </c>
      <c r="BY41" s="197">
        <f t="shared" si="46"/>
        <v>0</v>
      </c>
    </row>
    <row r="42" spans="1:77" ht="15" customHeight="1" thickBot="1">
      <c r="A42" s="182">
        <v>40</v>
      </c>
      <c r="O42" s="181"/>
      <c r="P42" s="204"/>
      <c r="Q42" s="295" t="s">
        <v>822</v>
      </c>
      <c r="R42" s="293">
        <v>3</v>
      </c>
      <c r="S42" s="293">
        <v>3</v>
      </c>
      <c r="T42" s="213" t="str">
        <f t="shared" si="4"/>
        <v/>
      </c>
      <c r="U42" s="215" t="str">
        <f t="shared" si="0"/>
        <v/>
      </c>
      <c r="V42" s="215" t="str">
        <f t="shared" si="5"/>
        <v>PA-USCRI-01</v>
      </c>
      <c r="W42" s="223" t="str">
        <f t="shared" si="1"/>
        <v/>
      </c>
      <c r="X42" s="223" t="str">
        <f t="shared" si="2"/>
        <v/>
      </c>
      <c r="Y42" s="223" t="str">
        <f t="shared" si="3"/>
        <v/>
      </c>
      <c r="Z42" s="223"/>
      <c r="AA42" s="223"/>
      <c r="AB42" s="223"/>
      <c r="AC42" s="155"/>
      <c r="AD42" s="110">
        <f>SUM(AL183,AL185)</f>
        <v>0</v>
      </c>
      <c r="AE42" s="67" t="s">
        <v>109</v>
      </c>
      <c r="AF42" s="48" t="s">
        <v>249</v>
      </c>
      <c r="AH42" s="67" t="s">
        <v>1</v>
      </c>
      <c r="AI42" s="57"/>
      <c r="AK42" s="49" t="s">
        <v>62</v>
      </c>
      <c r="AL42" s="210">
        <f t="shared" si="47"/>
        <v>0</v>
      </c>
      <c r="AN42" s="107" t="s">
        <v>38</v>
      </c>
      <c r="AO42" s="108" t="s">
        <v>187</v>
      </c>
      <c r="AP42" s="79">
        <f t="shared" si="30"/>
        <v>0</v>
      </c>
      <c r="BJ42" s="155" t="str">
        <f t="shared" si="31"/>
        <v>LEBANON</v>
      </c>
      <c r="BK42" s="197">
        <f t="shared" si="32"/>
        <v>0</v>
      </c>
      <c r="BL42" s="197">
        <f t="shared" si="33"/>
        <v>0</v>
      </c>
      <c r="BM42" s="197">
        <f t="shared" si="34"/>
        <v>0</v>
      </c>
      <c r="BN42" s="197">
        <f t="shared" si="35"/>
        <v>0</v>
      </c>
      <c r="BO42" s="197">
        <f t="shared" si="36"/>
        <v>0</v>
      </c>
      <c r="BP42" s="197">
        <f t="shared" si="37"/>
        <v>0</v>
      </c>
      <c r="BQ42" s="197">
        <f t="shared" si="38"/>
        <v>0</v>
      </c>
      <c r="BR42" s="197">
        <f t="shared" si="39"/>
        <v>0</v>
      </c>
      <c r="BS42" s="197">
        <f t="shared" si="40"/>
        <v>0</v>
      </c>
      <c r="BT42" s="197">
        <f t="shared" si="41"/>
        <v>0</v>
      </c>
      <c r="BU42" s="197">
        <f t="shared" si="42"/>
        <v>0</v>
      </c>
      <c r="BV42" s="197">
        <f t="shared" si="43"/>
        <v>0</v>
      </c>
      <c r="BW42" s="197">
        <f t="shared" si="44"/>
        <v>0</v>
      </c>
      <c r="BX42" s="197">
        <f t="shared" si="45"/>
        <v>0</v>
      </c>
      <c r="BY42" s="197">
        <f t="shared" si="46"/>
        <v>0</v>
      </c>
    </row>
    <row r="43" spans="1:77" ht="15" customHeight="1" thickBot="1">
      <c r="A43" s="182">
        <v>41</v>
      </c>
      <c r="O43" s="181"/>
      <c r="P43" s="204"/>
      <c r="Q43" s="295" t="s">
        <v>833</v>
      </c>
      <c r="R43" s="293">
        <v>1</v>
      </c>
      <c r="S43" s="293">
        <v>6</v>
      </c>
      <c r="T43" s="213" t="str">
        <f t="shared" si="4"/>
        <v/>
      </c>
      <c r="U43" s="215" t="str">
        <f t="shared" si="0"/>
        <v/>
      </c>
      <c r="V43" s="215" t="str">
        <f t="shared" si="5"/>
        <v>PA-USCRI-01</v>
      </c>
      <c r="W43" s="223" t="str">
        <f t="shared" si="1"/>
        <v/>
      </c>
      <c r="X43" s="223" t="str">
        <f t="shared" si="2"/>
        <v/>
      </c>
      <c r="Y43" s="223" t="str">
        <f t="shared" si="3"/>
        <v/>
      </c>
      <c r="Z43" s="223"/>
      <c r="AA43" s="223"/>
      <c r="AB43" s="223"/>
      <c r="AC43" s="155"/>
      <c r="AD43" s="110">
        <f>SUM(AL186,AL187,AL190)</f>
        <v>0</v>
      </c>
      <c r="AE43" s="67" t="s">
        <v>48</v>
      </c>
      <c r="AF43" s="109" t="s">
        <v>802</v>
      </c>
      <c r="AH43" s="67" t="s">
        <v>3</v>
      </c>
      <c r="AI43" s="57"/>
      <c r="AK43" s="49" t="s">
        <v>96</v>
      </c>
      <c r="AL43" s="210">
        <f t="shared" si="47"/>
        <v>0</v>
      </c>
      <c r="AN43" s="107" t="s">
        <v>188</v>
      </c>
      <c r="AO43" s="108" t="s">
        <v>189</v>
      </c>
      <c r="AP43" s="79">
        <f t="shared" si="30"/>
        <v>0</v>
      </c>
      <c r="BJ43" s="155" t="str">
        <f t="shared" si="31"/>
        <v>LIBERIA</v>
      </c>
      <c r="BK43" s="197">
        <f t="shared" si="32"/>
        <v>0</v>
      </c>
      <c r="BL43" s="197">
        <f t="shared" si="33"/>
        <v>0</v>
      </c>
      <c r="BM43" s="197">
        <f t="shared" si="34"/>
        <v>0</v>
      </c>
      <c r="BN43" s="197">
        <f t="shared" si="35"/>
        <v>0</v>
      </c>
      <c r="BO43" s="197">
        <f t="shared" si="36"/>
        <v>0</v>
      </c>
      <c r="BP43" s="197">
        <f t="shared" si="37"/>
        <v>0</v>
      </c>
      <c r="BQ43" s="197">
        <f t="shared" si="38"/>
        <v>0</v>
      </c>
      <c r="BR43" s="197">
        <f t="shared" si="39"/>
        <v>0</v>
      </c>
      <c r="BS43" s="197">
        <f t="shared" si="40"/>
        <v>0</v>
      </c>
      <c r="BT43" s="197">
        <f t="shared" si="41"/>
        <v>0</v>
      </c>
      <c r="BU43" s="197">
        <f t="shared" si="42"/>
        <v>0</v>
      </c>
      <c r="BV43" s="197">
        <f t="shared" si="43"/>
        <v>0</v>
      </c>
      <c r="BW43" s="197">
        <f t="shared" si="44"/>
        <v>0</v>
      </c>
      <c r="BX43" s="197">
        <f t="shared" si="45"/>
        <v>0</v>
      </c>
      <c r="BY43" s="197">
        <f t="shared" si="46"/>
        <v>0</v>
      </c>
    </row>
    <row r="44" spans="1:77" ht="15" customHeight="1" thickBot="1">
      <c r="A44" s="182">
        <v>42</v>
      </c>
      <c r="B44" s="235"/>
      <c r="C44" s="236"/>
      <c r="D44" s="236"/>
      <c r="E44" s="237"/>
      <c r="F44" s="240"/>
      <c r="G44" s="236"/>
      <c r="H44" s="236"/>
      <c r="I44" s="236"/>
      <c r="J44" s="238"/>
      <c r="K44" s="235"/>
      <c r="L44" s="246"/>
      <c r="M44" s="236"/>
      <c r="N44" s="236"/>
      <c r="O44" s="181"/>
      <c r="P44" s="204"/>
      <c r="Q44" s="334" t="s">
        <v>824</v>
      </c>
      <c r="R44" s="335"/>
      <c r="S44" s="336"/>
      <c r="T44" s="213" t="str">
        <f t="shared" si="4"/>
        <v/>
      </c>
      <c r="U44" s="215" t="str">
        <f>IF(T44="",T44,"NO")</f>
        <v/>
      </c>
      <c r="V44" s="215" t="str">
        <f t="shared" si="5"/>
        <v>PA-USCRI-01</v>
      </c>
      <c r="W44" s="223" t="str">
        <f t="shared" si="1"/>
        <v/>
      </c>
      <c r="X44" s="223" t="str">
        <f t="shared" si="2"/>
        <v/>
      </c>
      <c r="Y44" s="223" t="str">
        <f t="shared" si="3"/>
        <v/>
      </c>
      <c r="Z44" s="223"/>
      <c r="AA44" s="223"/>
      <c r="AB44" s="223"/>
      <c r="AC44" s="155"/>
      <c r="AD44" s="110">
        <f>SUM(AL182,AL197,AL187)</f>
        <v>0</v>
      </c>
      <c r="AE44" s="67" t="s">
        <v>49</v>
      </c>
      <c r="AF44" s="48" t="s">
        <v>0</v>
      </c>
      <c r="AH44" s="68" t="s">
        <v>184</v>
      </c>
      <c r="AI44" s="69"/>
      <c r="AK44" s="49" t="s">
        <v>117</v>
      </c>
      <c r="AL44" s="210">
        <f t="shared" si="47"/>
        <v>0</v>
      </c>
      <c r="AN44" s="107" t="s">
        <v>258</v>
      </c>
      <c r="AO44" s="108" t="s">
        <v>255</v>
      </c>
      <c r="AP44" s="79">
        <f t="shared" si="30"/>
        <v>0</v>
      </c>
      <c r="BJ44" s="155" t="str">
        <f t="shared" si="31"/>
        <v>LIBYA</v>
      </c>
      <c r="BK44" s="197">
        <f t="shared" si="32"/>
        <v>0</v>
      </c>
      <c r="BL44" s="197">
        <f t="shared" si="33"/>
        <v>0</v>
      </c>
      <c r="BM44" s="197">
        <f t="shared" si="34"/>
        <v>0</v>
      </c>
      <c r="BN44" s="197">
        <f t="shared" si="35"/>
        <v>0</v>
      </c>
      <c r="BO44" s="197">
        <f t="shared" si="36"/>
        <v>0</v>
      </c>
      <c r="BP44" s="197">
        <f t="shared" si="37"/>
        <v>0</v>
      </c>
      <c r="BQ44" s="197">
        <f t="shared" si="38"/>
        <v>0</v>
      </c>
      <c r="BR44" s="197">
        <f t="shared" si="39"/>
        <v>0</v>
      </c>
      <c r="BS44" s="197">
        <f t="shared" si="40"/>
        <v>0</v>
      </c>
      <c r="BT44" s="197">
        <f t="shared" si="41"/>
        <v>0</v>
      </c>
      <c r="BU44" s="197">
        <f t="shared" si="42"/>
        <v>0</v>
      </c>
      <c r="BV44" s="197">
        <f t="shared" si="43"/>
        <v>0</v>
      </c>
      <c r="BW44" s="197">
        <f t="shared" si="44"/>
        <v>0</v>
      </c>
      <c r="BX44" s="197">
        <f t="shared" si="45"/>
        <v>0</v>
      </c>
      <c r="BY44" s="197">
        <f t="shared" si="46"/>
        <v>0</v>
      </c>
    </row>
    <row r="45" spans="1:77" ht="15" customHeight="1" thickBot="1">
      <c r="A45" s="182">
        <v>43</v>
      </c>
      <c r="B45" s="235"/>
      <c r="C45" s="236"/>
      <c r="D45" s="236"/>
      <c r="E45" s="237"/>
      <c r="F45" s="236"/>
      <c r="G45" s="236"/>
      <c r="H45" s="236"/>
      <c r="I45" s="236"/>
      <c r="J45" s="238"/>
      <c r="K45" s="239"/>
      <c r="L45" s="246"/>
      <c r="M45" s="236"/>
      <c r="N45" s="236"/>
      <c r="O45" s="181"/>
      <c r="P45" s="204"/>
      <c r="Q45" s="295" t="s">
        <v>825</v>
      </c>
      <c r="R45" s="293">
        <v>1</v>
      </c>
      <c r="S45" s="293">
        <v>4</v>
      </c>
      <c r="T45" s="213" t="str">
        <f t="shared" si="4"/>
        <v/>
      </c>
      <c r="U45" s="215" t="str">
        <f t="shared" si="0"/>
        <v/>
      </c>
      <c r="V45" s="215" t="str">
        <f t="shared" si="5"/>
        <v>PA-USCRI-01</v>
      </c>
      <c r="W45" s="223" t="str">
        <f t="shared" si="1"/>
        <v/>
      </c>
      <c r="X45" s="223" t="str">
        <f t="shared" si="2"/>
        <v/>
      </c>
      <c r="Y45" s="223" t="str">
        <f t="shared" si="3"/>
        <v/>
      </c>
      <c r="Z45" s="223"/>
      <c r="AA45" s="223"/>
      <c r="AB45" s="223"/>
      <c r="AC45" s="155"/>
      <c r="AD45" s="110">
        <f>AL189</f>
        <v>0</v>
      </c>
      <c r="AE45" s="67" t="s">
        <v>50</v>
      </c>
      <c r="AF45" s="48" t="s">
        <v>86</v>
      </c>
      <c r="AH45" s="67" t="s">
        <v>3</v>
      </c>
      <c r="AI45" s="57"/>
      <c r="AK45" s="49" t="s">
        <v>12</v>
      </c>
      <c r="AL45" s="210">
        <f t="shared" si="47"/>
        <v>0</v>
      </c>
      <c r="AN45" s="107" t="s">
        <v>190</v>
      </c>
      <c r="AO45" s="108" t="s">
        <v>191</v>
      </c>
      <c r="AP45" s="79">
        <f t="shared" si="30"/>
        <v>0</v>
      </c>
      <c r="BJ45" s="155" t="str">
        <f t="shared" si="31"/>
        <v>MOLDOVA</v>
      </c>
      <c r="BK45" s="197">
        <f t="shared" si="32"/>
        <v>0</v>
      </c>
      <c r="BL45" s="197">
        <f t="shared" si="33"/>
        <v>0</v>
      </c>
      <c r="BM45" s="197">
        <f t="shared" si="34"/>
        <v>0</v>
      </c>
      <c r="BN45" s="197">
        <f t="shared" si="35"/>
        <v>0</v>
      </c>
      <c r="BO45" s="197">
        <f t="shared" si="36"/>
        <v>0</v>
      </c>
      <c r="BP45" s="197">
        <f t="shared" si="37"/>
        <v>0</v>
      </c>
      <c r="BQ45" s="197">
        <f t="shared" si="38"/>
        <v>0</v>
      </c>
      <c r="BR45" s="197">
        <f t="shared" si="39"/>
        <v>0</v>
      </c>
      <c r="BS45" s="197">
        <f t="shared" si="40"/>
        <v>0</v>
      </c>
      <c r="BT45" s="197">
        <f t="shared" si="41"/>
        <v>0</v>
      </c>
      <c r="BU45" s="197">
        <f t="shared" si="42"/>
        <v>0</v>
      </c>
      <c r="BV45" s="197">
        <f t="shared" si="43"/>
        <v>0</v>
      </c>
      <c r="BW45" s="197">
        <f t="shared" si="44"/>
        <v>0</v>
      </c>
      <c r="BX45" s="197">
        <f t="shared" si="45"/>
        <v>0</v>
      </c>
      <c r="BY45" s="197">
        <f t="shared" si="46"/>
        <v>0</v>
      </c>
    </row>
    <row r="46" spans="1:77" ht="15" customHeight="1" thickBot="1">
      <c r="A46" s="182">
        <v>44</v>
      </c>
      <c r="B46" s="235"/>
      <c r="C46" s="236"/>
      <c r="D46" s="236"/>
      <c r="E46" s="237"/>
      <c r="F46" s="236"/>
      <c r="G46" s="236"/>
      <c r="H46" s="236"/>
      <c r="I46" s="236"/>
      <c r="J46" s="238"/>
      <c r="K46" s="239"/>
      <c r="L46" s="246"/>
      <c r="M46" s="236"/>
      <c r="N46" s="236"/>
      <c r="O46" s="181"/>
      <c r="P46" s="204"/>
      <c r="Q46" s="334" t="s">
        <v>834</v>
      </c>
      <c r="R46" s="335"/>
      <c r="S46" s="336"/>
      <c r="T46" s="213" t="str">
        <f t="shared" si="4"/>
        <v/>
      </c>
      <c r="U46" s="215" t="str">
        <f t="shared" si="0"/>
        <v/>
      </c>
      <c r="V46" s="215" t="str">
        <f t="shared" si="5"/>
        <v>PA-USCRI-01</v>
      </c>
      <c r="W46" s="223" t="str">
        <f t="shared" si="1"/>
        <v/>
      </c>
      <c r="X46" s="223" t="str">
        <f t="shared" si="2"/>
        <v/>
      </c>
      <c r="Y46" s="223" t="str">
        <f t="shared" si="3"/>
        <v/>
      </c>
      <c r="Z46" s="223"/>
      <c r="AA46" s="223"/>
      <c r="AB46" s="223"/>
      <c r="AC46" s="155"/>
      <c r="AD46" s="110">
        <f>SUM(AL184,AL188)</f>
        <v>0</v>
      </c>
      <c r="AE46" s="67" t="s">
        <v>51</v>
      </c>
      <c r="AF46" s="48" t="s">
        <v>250</v>
      </c>
      <c r="AK46" s="82" t="s">
        <v>237</v>
      </c>
      <c r="AL46" s="210"/>
      <c r="AN46" s="107" t="s">
        <v>193</v>
      </c>
      <c r="AO46" s="108" t="s">
        <v>194</v>
      </c>
      <c r="AP46" s="79">
        <f t="shared" si="30"/>
        <v>0</v>
      </c>
      <c r="BJ46" s="155" t="str">
        <f t="shared" si="31"/>
        <v>MALI</v>
      </c>
      <c r="BK46" s="197">
        <f t="shared" si="32"/>
        <v>0</v>
      </c>
      <c r="BL46" s="197">
        <f t="shared" si="33"/>
        <v>0</v>
      </c>
      <c r="BM46" s="197">
        <f t="shared" si="34"/>
        <v>0</v>
      </c>
      <c r="BN46" s="197">
        <f t="shared" si="35"/>
        <v>0</v>
      </c>
      <c r="BO46" s="197">
        <f t="shared" si="36"/>
        <v>0</v>
      </c>
      <c r="BP46" s="197">
        <f t="shared" si="37"/>
        <v>0</v>
      </c>
      <c r="BQ46" s="197">
        <f t="shared" si="38"/>
        <v>0</v>
      </c>
      <c r="BR46" s="197">
        <f t="shared" si="39"/>
        <v>0</v>
      </c>
      <c r="BS46" s="197">
        <f t="shared" si="40"/>
        <v>0</v>
      </c>
      <c r="BT46" s="197">
        <f t="shared" si="41"/>
        <v>0</v>
      </c>
      <c r="BU46" s="197">
        <f t="shared" si="42"/>
        <v>0</v>
      </c>
      <c r="BV46" s="197">
        <f t="shared" si="43"/>
        <v>0</v>
      </c>
      <c r="BW46" s="197">
        <f t="shared" si="44"/>
        <v>0</v>
      </c>
      <c r="BX46" s="197">
        <f t="shared" si="45"/>
        <v>0</v>
      </c>
      <c r="BY46" s="197">
        <f t="shared" si="46"/>
        <v>0</v>
      </c>
    </row>
    <row r="47" spans="1:77" ht="15" customHeight="1" thickBot="1">
      <c r="A47" s="182">
        <v>45</v>
      </c>
      <c r="B47" s="235"/>
      <c r="C47" s="236"/>
      <c r="D47" s="236"/>
      <c r="E47" s="237"/>
      <c r="F47" s="236"/>
      <c r="G47" s="236"/>
      <c r="H47" s="236"/>
      <c r="I47" s="236"/>
      <c r="J47" s="238"/>
      <c r="K47" s="239"/>
      <c r="L47" s="246"/>
      <c r="M47" s="236"/>
      <c r="N47" s="236"/>
      <c r="O47" s="181"/>
      <c r="P47" s="204"/>
      <c r="Q47" s="295" t="s">
        <v>835</v>
      </c>
      <c r="R47" s="293">
        <v>1</v>
      </c>
      <c r="S47" s="293">
        <v>1</v>
      </c>
      <c r="T47" s="213" t="str">
        <f t="shared" si="4"/>
        <v/>
      </c>
      <c r="U47" s="215" t="str">
        <f t="shared" si="0"/>
        <v/>
      </c>
      <c r="V47" s="215" t="str">
        <f t="shared" si="5"/>
        <v>PA-USCRI-01</v>
      </c>
      <c r="W47" s="223" t="str">
        <f t="shared" si="1"/>
        <v/>
      </c>
      <c r="X47" s="223" t="str">
        <f t="shared" si="2"/>
        <v/>
      </c>
      <c r="Y47" s="223" t="str">
        <f t="shared" si="3"/>
        <v/>
      </c>
      <c r="Z47" s="223"/>
      <c r="AA47" s="223"/>
      <c r="AB47" s="223"/>
      <c r="AC47" s="155"/>
      <c r="AF47" s="48"/>
      <c r="AK47" s="94">
        <f>SUM(AL38:AL45,AL9:AL12,AL19:AL20,AL28:AL33)</f>
        <v>0</v>
      </c>
      <c r="AL47" s="210"/>
      <c r="AN47" s="107" t="s">
        <v>195</v>
      </c>
      <c r="AO47" s="108" t="s">
        <v>196</v>
      </c>
      <c r="AP47" s="79">
        <f t="shared" si="30"/>
        <v>0</v>
      </c>
      <c r="BJ47" s="155" t="str">
        <f t="shared" si="31"/>
        <v>MALAYSIA</v>
      </c>
      <c r="BK47" s="197">
        <f t="shared" si="32"/>
        <v>0</v>
      </c>
      <c r="BL47" s="197">
        <f t="shared" si="33"/>
        <v>0</v>
      </c>
      <c r="BM47" s="197">
        <f t="shared" si="34"/>
        <v>0</v>
      </c>
      <c r="BN47" s="197">
        <f t="shared" si="35"/>
        <v>0</v>
      </c>
      <c r="BO47" s="197">
        <f t="shared" si="36"/>
        <v>0</v>
      </c>
      <c r="BP47" s="197">
        <f t="shared" si="37"/>
        <v>0</v>
      </c>
      <c r="BQ47" s="197">
        <f t="shared" si="38"/>
        <v>0</v>
      </c>
      <c r="BR47" s="197">
        <f t="shared" si="39"/>
        <v>0</v>
      </c>
      <c r="BS47" s="197">
        <f t="shared" si="40"/>
        <v>0</v>
      </c>
      <c r="BT47" s="197">
        <f t="shared" si="41"/>
        <v>0</v>
      </c>
      <c r="BU47" s="197">
        <f t="shared" si="42"/>
        <v>0</v>
      </c>
      <c r="BV47" s="197">
        <f t="shared" si="43"/>
        <v>0</v>
      </c>
      <c r="BW47" s="197">
        <f t="shared" si="44"/>
        <v>0</v>
      </c>
      <c r="BX47" s="197">
        <f t="shared" si="45"/>
        <v>0</v>
      </c>
      <c r="BY47" s="197">
        <f t="shared" si="46"/>
        <v>0</v>
      </c>
    </row>
    <row r="48" spans="1:77" ht="15" customHeight="1" thickBot="1">
      <c r="A48" s="182">
        <v>46</v>
      </c>
      <c r="B48" s="235"/>
      <c r="C48" s="236"/>
      <c r="D48" s="236"/>
      <c r="E48" s="237"/>
      <c r="F48" s="236"/>
      <c r="G48" s="236"/>
      <c r="H48" s="236"/>
      <c r="I48" s="236"/>
      <c r="J48" s="238"/>
      <c r="K48" s="239"/>
      <c r="L48" s="236"/>
      <c r="M48" s="236"/>
      <c r="N48" s="236"/>
      <c r="O48" s="181"/>
      <c r="P48" s="204"/>
      <c r="Q48" s="334" t="s">
        <v>826</v>
      </c>
      <c r="R48" s="335"/>
      <c r="S48" s="336"/>
      <c r="T48" s="213" t="str">
        <f t="shared" si="4"/>
        <v/>
      </c>
      <c r="U48" s="215" t="str">
        <f t="shared" si="0"/>
        <v/>
      </c>
      <c r="V48" s="215" t="str">
        <f t="shared" si="5"/>
        <v>PA-USCRI-01</v>
      </c>
      <c r="W48" s="223" t="str">
        <f t="shared" si="1"/>
        <v/>
      </c>
      <c r="X48" s="223" t="str">
        <f t="shared" si="2"/>
        <v/>
      </c>
      <c r="Y48" s="223" t="str">
        <f t="shared" si="3"/>
        <v/>
      </c>
      <c r="Z48" s="223"/>
      <c r="AA48" s="223"/>
      <c r="AB48" s="223"/>
      <c r="AC48" s="155"/>
      <c r="AL48" s="210"/>
      <c r="AN48" s="107" t="s">
        <v>197</v>
      </c>
      <c r="AO48" s="108" t="s">
        <v>198</v>
      </c>
      <c r="AP48" s="79">
        <f t="shared" si="30"/>
        <v>0</v>
      </c>
      <c r="BJ48" s="155" t="str">
        <f t="shared" si="31"/>
        <v>NAMIBIA</v>
      </c>
      <c r="BK48" s="197">
        <f t="shared" si="32"/>
        <v>0</v>
      </c>
      <c r="BL48" s="197">
        <f t="shared" si="33"/>
        <v>0</v>
      </c>
      <c r="BM48" s="197">
        <f t="shared" si="34"/>
        <v>0</v>
      </c>
      <c r="BN48" s="197">
        <f t="shared" si="35"/>
        <v>0</v>
      </c>
      <c r="BO48" s="197">
        <f t="shared" si="36"/>
        <v>0</v>
      </c>
      <c r="BP48" s="197">
        <f t="shared" si="37"/>
        <v>0</v>
      </c>
      <c r="BQ48" s="197">
        <f t="shared" si="38"/>
        <v>0</v>
      </c>
      <c r="BR48" s="197">
        <f t="shared" si="39"/>
        <v>0</v>
      </c>
      <c r="BS48" s="197">
        <f t="shared" si="40"/>
        <v>0</v>
      </c>
      <c r="BT48" s="197">
        <f t="shared" si="41"/>
        <v>0</v>
      </c>
      <c r="BU48" s="197">
        <f t="shared" si="42"/>
        <v>0</v>
      </c>
      <c r="BV48" s="197">
        <f t="shared" si="43"/>
        <v>0</v>
      </c>
      <c r="BW48" s="197">
        <f t="shared" si="44"/>
        <v>0</v>
      </c>
      <c r="BX48" s="197">
        <f t="shared" si="45"/>
        <v>0</v>
      </c>
      <c r="BY48" s="197">
        <f t="shared" si="46"/>
        <v>0</v>
      </c>
    </row>
    <row r="49" spans="1:77" ht="15" customHeight="1" thickBot="1">
      <c r="A49" s="182">
        <v>47</v>
      </c>
      <c r="B49" s="235"/>
      <c r="C49" s="236"/>
      <c r="D49" s="236"/>
      <c r="E49" s="237"/>
      <c r="F49" s="236"/>
      <c r="G49" s="236"/>
      <c r="H49" s="236"/>
      <c r="I49" s="236"/>
      <c r="J49" s="238"/>
      <c r="K49" s="239"/>
      <c r="L49" s="246"/>
      <c r="M49" s="236"/>
      <c r="N49" s="236"/>
      <c r="O49" s="181"/>
      <c r="P49" s="204"/>
      <c r="Q49" s="295" t="s">
        <v>762</v>
      </c>
      <c r="R49" s="293">
        <v>3</v>
      </c>
      <c r="S49" s="293">
        <v>3</v>
      </c>
      <c r="T49" s="213" t="str">
        <f t="shared" si="4"/>
        <v/>
      </c>
      <c r="U49" s="215" t="str">
        <f t="shared" si="0"/>
        <v/>
      </c>
      <c r="V49" s="215" t="str">
        <f t="shared" si="5"/>
        <v>PA-USCRI-01</v>
      </c>
      <c r="W49" s="223" t="str">
        <f t="shared" si="1"/>
        <v>OK</v>
      </c>
      <c r="X49" s="223" t="str">
        <f t="shared" si="2"/>
        <v>Dem. Rep. Congo</v>
      </c>
      <c r="Y49" s="223">
        <f t="shared" si="3"/>
        <v>3</v>
      </c>
      <c r="Z49" s="223"/>
      <c r="AA49" s="223"/>
      <c r="AB49" s="223"/>
      <c r="AC49" s="155"/>
      <c r="AL49" s="210"/>
      <c r="AN49" s="107" t="s">
        <v>199</v>
      </c>
      <c r="AO49" s="108" t="s">
        <v>200</v>
      </c>
      <c r="AP49" s="79">
        <f t="shared" si="30"/>
        <v>0</v>
      </c>
      <c r="BJ49" s="155" t="str">
        <f t="shared" si="31"/>
        <v>NEPAL</v>
      </c>
      <c r="BK49" s="197">
        <f t="shared" si="32"/>
        <v>0</v>
      </c>
      <c r="BL49" s="197">
        <f t="shared" si="33"/>
        <v>0</v>
      </c>
      <c r="BM49" s="197">
        <f t="shared" si="34"/>
        <v>0</v>
      </c>
      <c r="BN49" s="197">
        <f t="shared" si="35"/>
        <v>0</v>
      </c>
      <c r="BO49" s="197">
        <f t="shared" si="36"/>
        <v>0</v>
      </c>
      <c r="BP49" s="197">
        <f t="shared" si="37"/>
        <v>0</v>
      </c>
      <c r="BQ49" s="197">
        <f t="shared" si="38"/>
        <v>0</v>
      </c>
      <c r="BR49" s="197">
        <f t="shared" si="39"/>
        <v>0</v>
      </c>
      <c r="BS49" s="197">
        <f t="shared" si="40"/>
        <v>0</v>
      </c>
      <c r="BT49" s="197">
        <f t="shared" si="41"/>
        <v>0</v>
      </c>
      <c r="BU49" s="197">
        <f t="shared" si="42"/>
        <v>0</v>
      </c>
      <c r="BV49" s="197">
        <f t="shared" si="43"/>
        <v>0</v>
      </c>
      <c r="BW49" s="197">
        <f t="shared" si="44"/>
        <v>0</v>
      </c>
      <c r="BX49" s="197">
        <f t="shared" si="45"/>
        <v>0</v>
      </c>
      <c r="BY49" s="197">
        <f t="shared" si="46"/>
        <v>0</v>
      </c>
    </row>
    <row r="50" spans="1:77" ht="15" customHeight="1" thickBot="1">
      <c r="A50" s="182">
        <v>48</v>
      </c>
      <c r="B50" s="235"/>
      <c r="C50" s="236"/>
      <c r="D50" s="236"/>
      <c r="E50" s="237"/>
      <c r="F50" s="236"/>
      <c r="G50" s="236"/>
      <c r="H50" s="236"/>
      <c r="I50" s="236"/>
      <c r="J50" s="238"/>
      <c r="K50" s="288">
        <f>SUM(K3:K49)</f>
        <v>26</v>
      </c>
      <c r="L50" s="246"/>
      <c r="M50" s="236"/>
      <c r="N50" s="236">
        <f>SUM(N3:N49)</f>
        <v>26</v>
      </c>
      <c r="O50" s="181"/>
      <c r="P50" s="204"/>
      <c r="Q50" s="295" t="s">
        <v>647</v>
      </c>
      <c r="R50" s="293">
        <v>1</v>
      </c>
      <c r="S50" s="293">
        <v>6</v>
      </c>
      <c r="T50" s="213" t="str">
        <f t="shared" si="4"/>
        <v/>
      </c>
      <c r="U50" s="215" t="str">
        <f t="shared" si="0"/>
        <v/>
      </c>
      <c r="V50" s="215" t="str">
        <f t="shared" si="5"/>
        <v>PA-USCRI-01</v>
      </c>
      <c r="W50" s="223" t="str">
        <f t="shared" si="1"/>
        <v>OK</v>
      </c>
      <c r="X50" s="223" t="str">
        <f t="shared" si="2"/>
        <v>Syria</v>
      </c>
      <c r="Y50" s="223">
        <f t="shared" si="3"/>
        <v>6</v>
      </c>
      <c r="Z50" s="223"/>
      <c r="AA50" s="223"/>
      <c r="AB50" s="223"/>
      <c r="AC50" s="155"/>
      <c r="AL50" s="210"/>
      <c r="AN50" s="107" t="s">
        <v>746</v>
      </c>
      <c r="AO50" s="108" t="s">
        <v>267</v>
      </c>
      <c r="AP50" s="79">
        <f t="shared" si="30"/>
        <v>0</v>
      </c>
      <c r="BJ50" s="155" t="str">
        <f t="shared" si="31"/>
        <v>NIGERIA</v>
      </c>
      <c r="BK50" s="197">
        <f t="shared" si="32"/>
        <v>0</v>
      </c>
      <c r="BL50" s="197">
        <f t="shared" si="33"/>
        <v>0</v>
      </c>
      <c r="BM50" s="197">
        <f t="shared" si="34"/>
        <v>0</v>
      </c>
      <c r="BN50" s="197">
        <f t="shared" si="35"/>
        <v>0</v>
      </c>
      <c r="BO50" s="197">
        <f t="shared" si="36"/>
        <v>0</v>
      </c>
      <c r="BP50" s="197">
        <f t="shared" si="37"/>
        <v>0</v>
      </c>
      <c r="BQ50" s="197">
        <f t="shared" si="38"/>
        <v>0</v>
      </c>
      <c r="BR50" s="197">
        <f t="shared" si="39"/>
        <v>0</v>
      </c>
      <c r="BS50" s="197">
        <f t="shared" si="40"/>
        <v>0</v>
      </c>
      <c r="BT50" s="197">
        <f t="shared" si="41"/>
        <v>0</v>
      </c>
      <c r="BU50" s="197">
        <f t="shared" si="42"/>
        <v>0</v>
      </c>
      <c r="BV50" s="197">
        <f t="shared" si="43"/>
        <v>0</v>
      </c>
      <c r="BW50" s="197">
        <f t="shared" si="44"/>
        <v>0</v>
      </c>
      <c r="BX50" s="197">
        <f t="shared" si="45"/>
        <v>0</v>
      </c>
      <c r="BY50" s="197">
        <f t="shared" si="46"/>
        <v>0</v>
      </c>
    </row>
    <row r="51" spans="1:77" ht="15" customHeight="1" thickBot="1">
      <c r="A51" s="182">
        <v>49</v>
      </c>
      <c r="B51" s="235"/>
      <c r="C51" s="236"/>
      <c r="D51" s="236"/>
      <c r="E51" s="237"/>
      <c r="F51" s="236"/>
      <c r="G51" s="236"/>
      <c r="H51" s="236"/>
      <c r="I51" s="236"/>
      <c r="J51" s="238"/>
      <c r="K51" s="239"/>
      <c r="L51" s="236"/>
      <c r="M51" s="236"/>
      <c r="N51" s="236"/>
      <c r="O51" s="181"/>
      <c r="P51" s="204"/>
      <c r="Q51" s="334" t="s">
        <v>827</v>
      </c>
      <c r="R51" s="335"/>
      <c r="S51" s="336"/>
      <c r="T51" s="213" t="str">
        <f t="shared" si="4"/>
        <v/>
      </c>
      <c r="U51" s="215" t="str">
        <f t="shared" si="0"/>
        <v/>
      </c>
      <c r="V51" s="215" t="str">
        <f t="shared" si="5"/>
        <v>PA-USCRI-01</v>
      </c>
      <c r="W51" s="223" t="str">
        <f t="shared" si="1"/>
        <v/>
      </c>
      <c r="X51" s="223" t="str">
        <f t="shared" si="2"/>
        <v/>
      </c>
      <c r="Y51" s="223" t="str">
        <f t="shared" si="3"/>
        <v/>
      </c>
      <c r="Z51" s="223"/>
      <c r="AA51" s="223"/>
      <c r="AB51" s="223"/>
      <c r="AC51" s="155"/>
      <c r="AL51" s="210"/>
      <c r="AN51" s="107" t="s">
        <v>201</v>
      </c>
      <c r="AO51" s="108" t="s">
        <v>202</v>
      </c>
      <c r="AP51" s="79">
        <f t="shared" si="30"/>
        <v>0</v>
      </c>
      <c r="BJ51" s="155" t="str">
        <f t="shared" si="31"/>
        <v>PAKISTAN</v>
      </c>
      <c r="BK51" s="197">
        <f t="shared" si="32"/>
        <v>0</v>
      </c>
      <c r="BL51" s="197">
        <f t="shared" si="33"/>
        <v>0</v>
      </c>
      <c r="BM51" s="197">
        <f t="shared" si="34"/>
        <v>0</v>
      </c>
      <c r="BN51" s="197">
        <f t="shared" si="35"/>
        <v>0</v>
      </c>
      <c r="BO51" s="197">
        <f t="shared" si="36"/>
        <v>0</v>
      </c>
      <c r="BP51" s="197">
        <f t="shared" si="37"/>
        <v>0</v>
      </c>
      <c r="BQ51" s="197">
        <f t="shared" si="38"/>
        <v>0</v>
      </c>
      <c r="BR51" s="197">
        <f t="shared" si="39"/>
        <v>0</v>
      </c>
      <c r="BS51" s="197">
        <f t="shared" si="40"/>
        <v>0</v>
      </c>
      <c r="BT51" s="197">
        <f t="shared" si="41"/>
        <v>0</v>
      </c>
      <c r="BU51" s="197">
        <f t="shared" si="42"/>
        <v>0</v>
      </c>
      <c r="BV51" s="197">
        <f t="shared" si="43"/>
        <v>0</v>
      </c>
      <c r="BW51" s="197">
        <f t="shared" si="44"/>
        <v>0</v>
      </c>
      <c r="BX51" s="197">
        <f t="shared" si="45"/>
        <v>0</v>
      </c>
      <c r="BY51" s="197">
        <f t="shared" si="46"/>
        <v>0</v>
      </c>
    </row>
    <row r="52" spans="1:77" ht="15" customHeight="1" thickBot="1">
      <c r="A52" s="182">
        <v>50</v>
      </c>
      <c r="B52" s="235"/>
      <c r="C52" s="236"/>
      <c r="D52" s="236"/>
      <c r="E52" s="237"/>
      <c r="F52" s="236"/>
      <c r="G52" s="236"/>
      <c r="H52" s="236"/>
      <c r="I52" s="236"/>
      <c r="J52" s="238"/>
      <c r="K52" s="239"/>
      <c r="L52" s="246"/>
      <c r="M52" s="236"/>
      <c r="N52" s="236"/>
      <c r="O52" s="181"/>
      <c r="P52" s="204"/>
      <c r="Q52" s="295" t="s">
        <v>836</v>
      </c>
      <c r="R52" s="293">
        <v>1</v>
      </c>
      <c r="S52" s="293">
        <v>6</v>
      </c>
      <c r="T52" s="213" t="str">
        <f t="shared" si="4"/>
        <v/>
      </c>
      <c r="U52" s="215" t="str">
        <f t="shared" si="0"/>
        <v/>
      </c>
      <c r="V52" s="215" t="str">
        <f t="shared" si="5"/>
        <v>PA-USCRI-01</v>
      </c>
      <c r="W52" s="223" t="str">
        <f t="shared" si="1"/>
        <v/>
      </c>
      <c r="X52" s="223" t="str">
        <f t="shared" si="2"/>
        <v/>
      </c>
      <c r="Y52" s="223" t="str">
        <f t="shared" si="3"/>
        <v/>
      </c>
      <c r="Z52" s="223"/>
      <c r="AA52" s="223"/>
      <c r="AB52" s="223"/>
      <c r="AC52" s="155"/>
      <c r="AE52" s="47" t="s">
        <v>52</v>
      </c>
      <c r="AF52" s="48"/>
      <c r="AH52" s="47" t="s">
        <v>192</v>
      </c>
      <c r="AI52" s="48"/>
      <c r="AL52" s="210"/>
      <c r="AN52" s="107" t="s">
        <v>203</v>
      </c>
      <c r="AO52" s="108" t="s">
        <v>204</v>
      </c>
      <c r="AP52" s="79">
        <f t="shared" si="30"/>
        <v>0</v>
      </c>
      <c r="BJ52" s="155" t="str">
        <f t="shared" si="31"/>
        <v>PITCAIRN ISLANDS</v>
      </c>
      <c r="BK52" s="197">
        <f t="shared" si="32"/>
        <v>0</v>
      </c>
      <c r="BL52" s="197">
        <f t="shared" si="33"/>
        <v>0</v>
      </c>
      <c r="BM52" s="197">
        <f t="shared" si="34"/>
        <v>0</v>
      </c>
      <c r="BN52" s="197">
        <f t="shared" si="35"/>
        <v>0</v>
      </c>
      <c r="BO52" s="197">
        <f t="shared" si="36"/>
        <v>0</v>
      </c>
      <c r="BP52" s="197">
        <f t="shared" si="37"/>
        <v>0</v>
      </c>
      <c r="BQ52" s="197">
        <f t="shared" si="38"/>
        <v>0</v>
      </c>
      <c r="BR52" s="197">
        <f t="shared" si="39"/>
        <v>0</v>
      </c>
      <c r="BS52" s="197">
        <f t="shared" si="40"/>
        <v>0</v>
      </c>
      <c r="BT52" s="197">
        <f t="shared" si="41"/>
        <v>0</v>
      </c>
      <c r="BU52" s="197">
        <f t="shared" si="42"/>
        <v>0</v>
      </c>
      <c r="BV52" s="197">
        <f t="shared" si="43"/>
        <v>0</v>
      </c>
      <c r="BW52" s="197">
        <f t="shared" si="44"/>
        <v>0</v>
      </c>
      <c r="BX52" s="197">
        <f t="shared" si="45"/>
        <v>0</v>
      </c>
      <c r="BY52" s="197">
        <f t="shared" si="46"/>
        <v>0</v>
      </c>
    </row>
    <row r="53" spans="1:77" ht="15" customHeight="1" thickBot="1">
      <c r="A53" s="182">
        <v>51</v>
      </c>
      <c r="B53" s="235"/>
      <c r="C53" s="236"/>
      <c r="D53" s="236"/>
      <c r="E53" s="237"/>
      <c r="F53" s="236"/>
      <c r="G53" s="236"/>
      <c r="H53" s="236"/>
      <c r="I53" s="236"/>
      <c r="J53" s="238"/>
      <c r="K53" s="239"/>
      <c r="L53" s="246"/>
      <c r="M53" s="236"/>
      <c r="N53" s="236"/>
      <c r="O53" s="181"/>
      <c r="P53" s="204"/>
      <c r="Q53" s="295" t="s">
        <v>828</v>
      </c>
      <c r="R53" s="293">
        <v>3</v>
      </c>
      <c r="S53" s="293">
        <v>3</v>
      </c>
      <c r="T53" s="213" t="str">
        <f t="shared" si="4"/>
        <v/>
      </c>
      <c r="U53" s="215" t="str">
        <f t="shared" si="0"/>
        <v/>
      </c>
      <c r="V53" s="215" t="str">
        <f t="shared" si="5"/>
        <v>PA-USCRI-01</v>
      </c>
      <c r="W53" s="223" t="str">
        <f t="shared" si="1"/>
        <v/>
      </c>
      <c r="X53" s="223" t="str">
        <f t="shared" si="2"/>
        <v/>
      </c>
      <c r="Y53" s="223" t="str">
        <f t="shared" si="3"/>
        <v/>
      </c>
      <c r="Z53" s="223"/>
      <c r="AA53" s="223"/>
      <c r="AB53" s="223"/>
      <c r="AC53" s="155"/>
      <c r="AD53" s="110">
        <f>SUM(AL207,AL215,AL216)</f>
        <v>9</v>
      </c>
      <c r="AE53" s="72" t="s">
        <v>4</v>
      </c>
      <c r="AF53" s="48" t="s">
        <v>251</v>
      </c>
      <c r="AH53" s="72" t="s">
        <v>3</v>
      </c>
      <c r="AI53" s="65"/>
      <c r="AK53" s="73" t="s">
        <v>87</v>
      </c>
      <c r="AL53" s="210"/>
      <c r="AN53" s="107" t="s">
        <v>205</v>
      </c>
      <c r="AO53" s="108" t="s">
        <v>206</v>
      </c>
      <c r="AP53" s="79">
        <f t="shared" si="30"/>
        <v>0</v>
      </c>
      <c r="BJ53" s="155" t="str">
        <f t="shared" si="31"/>
        <v>RWANDA</v>
      </c>
      <c r="BK53" s="197">
        <f t="shared" si="32"/>
        <v>0</v>
      </c>
      <c r="BL53" s="197">
        <f t="shared" si="33"/>
        <v>0</v>
      </c>
      <c r="BM53" s="197">
        <f t="shared" si="34"/>
        <v>0</v>
      </c>
      <c r="BN53" s="197">
        <f t="shared" si="35"/>
        <v>0</v>
      </c>
      <c r="BO53" s="197">
        <f t="shared" si="36"/>
        <v>0</v>
      </c>
      <c r="BP53" s="197">
        <f t="shared" si="37"/>
        <v>0</v>
      </c>
      <c r="BQ53" s="197">
        <f t="shared" si="38"/>
        <v>0</v>
      </c>
      <c r="BR53" s="197">
        <f t="shared" si="39"/>
        <v>0</v>
      </c>
      <c r="BS53" s="197">
        <f t="shared" si="40"/>
        <v>0</v>
      </c>
      <c r="BT53" s="197">
        <f t="shared" si="41"/>
        <v>0</v>
      </c>
      <c r="BU53" s="197">
        <f t="shared" si="42"/>
        <v>0</v>
      </c>
      <c r="BV53" s="197">
        <f t="shared" si="43"/>
        <v>0</v>
      </c>
      <c r="BW53" s="197">
        <f t="shared" si="44"/>
        <v>0</v>
      </c>
      <c r="BX53" s="197">
        <f t="shared" si="45"/>
        <v>0</v>
      </c>
      <c r="BY53" s="197">
        <f t="shared" si="46"/>
        <v>0</v>
      </c>
    </row>
    <row r="54" spans="1:77" ht="15" customHeight="1" thickBot="1">
      <c r="A54" s="182">
        <v>52</v>
      </c>
      <c r="B54" s="235"/>
      <c r="C54" s="236"/>
      <c r="D54" s="236"/>
      <c r="E54" s="237"/>
      <c r="F54" s="236"/>
      <c r="G54" s="236"/>
      <c r="H54" s="236"/>
      <c r="I54" s="236"/>
      <c r="J54" s="238"/>
      <c r="K54" s="239"/>
      <c r="L54" s="246"/>
      <c r="M54" s="236"/>
      <c r="N54" s="236"/>
      <c r="O54" s="181"/>
      <c r="P54" s="204"/>
      <c r="Q54" s="337" t="s">
        <v>818</v>
      </c>
      <c r="R54" s="338"/>
      <c r="S54" s="338"/>
      <c r="T54" s="213" t="str">
        <f t="shared" si="4"/>
        <v/>
      </c>
      <c r="U54" s="215" t="str">
        <f t="shared" si="0"/>
        <v/>
      </c>
      <c r="V54" s="215" t="str">
        <f t="shared" si="5"/>
        <v>PA-USCRI-01</v>
      </c>
      <c r="W54" s="223" t="str">
        <f t="shared" si="1"/>
        <v>OK</v>
      </c>
      <c r="X54" s="223" t="str">
        <f t="shared" si="2"/>
        <v/>
      </c>
      <c r="Y54" s="223">
        <f t="shared" si="3"/>
        <v>0</v>
      </c>
      <c r="Z54" s="223"/>
      <c r="AA54" s="223"/>
      <c r="AB54" s="223"/>
      <c r="AC54" s="155"/>
      <c r="AE54" s="93"/>
      <c r="AH54" s="72" t="s">
        <v>5</v>
      </c>
      <c r="AI54" s="65"/>
      <c r="AK54" s="60"/>
      <c r="AL54" s="210"/>
      <c r="AN54" s="107" t="s">
        <v>207</v>
      </c>
      <c r="AO54" s="108" t="s">
        <v>208</v>
      </c>
      <c r="AP54" s="79">
        <f t="shared" si="30"/>
        <v>0</v>
      </c>
      <c r="BJ54" s="155" t="str">
        <f t="shared" si="31"/>
        <v>RUSSIA</v>
      </c>
      <c r="BK54" s="197">
        <f t="shared" si="32"/>
        <v>0</v>
      </c>
      <c r="BL54" s="197">
        <f t="shared" si="33"/>
        <v>0</v>
      </c>
      <c r="BM54" s="197">
        <f t="shared" si="34"/>
        <v>0</v>
      </c>
      <c r="BN54" s="197">
        <f t="shared" si="35"/>
        <v>0</v>
      </c>
      <c r="BO54" s="197">
        <f t="shared" si="36"/>
        <v>0</v>
      </c>
      <c r="BP54" s="197">
        <f t="shared" si="37"/>
        <v>0</v>
      </c>
      <c r="BQ54" s="197">
        <f t="shared" si="38"/>
        <v>0</v>
      </c>
      <c r="BR54" s="197">
        <f t="shared" si="39"/>
        <v>0</v>
      </c>
      <c r="BS54" s="197">
        <f t="shared" si="40"/>
        <v>0</v>
      </c>
      <c r="BT54" s="197">
        <f t="shared" si="41"/>
        <v>0</v>
      </c>
      <c r="BU54" s="197">
        <f t="shared" si="42"/>
        <v>0</v>
      </c>
      <c r="BV54" s="197">
        <f t="shared" si="43"/>
        <v>0</v>
      </c>
      <c r="BW54" s="197">
        <f t="shared" si="44"/>
        <v>0</v>
      </c>
      <c r="BX54" s="197">
        <f t="shared" si="45"/>
        <v>0</v>
      </c>
      <c r="BY54" s="197">
        <f t="shared" si="46"/>
        <v>0</v>
      </c>
    </row>
    <row r="55" spans="1:77" ht="15" customHeight="1" thickBot="1">
      <c r="A55" s="182">
        <v>53</v>
      </c>
      <c r="B55" s="235"/>
      <c r="C55" s="236"/>
      <c r="D55" s="236"/>
      <c r="E55" s="237"/>
      <c r="F55" s="236"/>
      <c r="G55" s="236"/>
      <c r="H55" s="236"/>
      <c r="I55" s="236"/>
      <c r="J55" s="238"/>
      <c r="K55" s="239"/>
      <c r="L55" s="246"/>
      <c r="M55" s="236"/>
      <c r="N55" s="236"/>
      <c r="O55" s="181"/>
      <c r="P55" s="204"/>
      <c r="Q55" s="296" t="s">
        <v>784</v>
      </c>
      <c r="R55" s="297" t="s">
        <v>818</v>
      </c>
      <c r="S55" s="297" t="s">
        <v>818</v>
      </c>
      <c r="T55" s="213" t="str">
        <f t="shared" si="4"/>
        <v>PA-USCRI-02</v>
      </c>
      <c r="U55" s="215" t="str">
        <f t="shared" si="0"/>
        <v>NO</v>
      </c>
      <c r="V55" s="215" t="str">
        <f t="shared" si="5"/>
        <v>PA-USCRI-02</v>
      </c>
      <c r="W55" s="223" t="str">
        <f t="shared" si="1"/>
        <v/>
      </c>
      <c r="X55" s="223" t="str">
        <f t="shared" si="2"/>
        <v/>
      </c>
      <c r="Y55" s="223" t="str">
        <f t="shared" si="3"/>
        <v/>
      </c>
      <c r="Z55" s="223"/>
      <c r="AA55" s="223"/>
      <c r="AB55" s="223"/>
      <c r="AC55" s="155"/>
      <c r="AH55" s="65"/>
      <c r="AK55" s="43" t="s">
        <v>3</v>
      </c>
      <c r="AL55" s="210"/>
      <c r="AN55" s="107" t="s">
        <v>804</v>
      </c>
      <c r="AO55" s="108" t="s">
        <v>620</v>
      </c>
      <c r="AP55" s="79">
        <f t="shared" si="30"/>
        <v>0</v>
      </c>
      <c r="BJ55" s="155" t="str">
        <f t="shared" si="31"/>
        <v>SENEGAL</v>
      </c>
      <c r="BK55" s="197">
        <f t="shared" si="32"/>
        <v>0</v>
      </c>
      <c r="BL55" s="197">
        <f t="shared" si="33"/>
        <v>0</v>
      </c>
      <c r="BM55" s="197">
        <f t="shared" si="34"/>
        <v>0</v>
      </c>
      <c r="BN55" s="197">
        <f t="shared" si="35"/>
        <v>0</v>
      </c>
      <c r="BO55" s="197">
        <f t="shared" si="36"/>
        <v>0</v>
      </c>
      <c r="BP55" s="197">
        <f t="shared" si="37"/>
        <v>0</v>
      </c>
      <c r="BQ55" s="197">
        <f t="shared" si="38"/>
        <v>0</v>
      </c>
      <c r="BR55" s="197">
        <f t="shared" si="39"/>
        <v>0</v>
      </c>
      <c r="BS55" s="197">
        <f t="shared" si="40"/>
        <v>0</v>
      </c>
      <c r="BT55" s="197">
        <f t="shared" si="41"/>
        <v>0</v>
      </c>
      <c r="BU55" s="197">
        <f t="shared" si="42"/>
        <v>0</v>
      </c>
      <c r="BV55" s="197">
        <f t="shared" si="43"/>
        <v>0</v>
      </c>
      <c r="BW55" s="197">
        <f t="shared" si="44"/>
        <v>0</v>
      </c>
      <c r="BX55" s="197">
        <f t="shared" si="45"/>
        <v>0</v>
      </c>
      <c r="BY55" s="197">
        <f t="shared" si="46"/>
        <v>0</v>
      </c>
    </row>
    <row r="56" spans="1:77" ht="15" customHeight="1" thickBot="1">
      <c r="A56" s="182">
        <v>54</v>
      </c>
      <c r="B56" s="235"/>
      <c r="C56" s="236"/>
      <c r="D56" s="236"/>
      <c r="E56" s="237"/>
      <c r="F56" s="236"/>
      <c r="G56" s="236"/>
      <c r="H56" s="236"/>
      <c r="I56" s="236"/>
      <c r="J56" s="238"/>
      <c r="K56" s="239"/>
      <c r="L56" s="236"/>
      <c r="M56" s="236"/>
      <c r="N56" s="236"/>
      <c r="O56" s="181"/>
      <c r="P56" s="204"/>
      <c r="Q56" s="298" t="s">
        <v>818</v>
      </c>
      <c r="R56" s="299" t="s">
        <v>767</v>
      </c>
      <c r="S56" s="299" t="s">
        <v>768</v>
      </c>
      <c r="T56" s="213" t="str">
        <f t="shared" si="4"/>
        <v/>
      </c>
      <c r="U56" s="215" t="str">
        <f t="shared" si="0"/>
        <v/>
      </c>
      <c r="V56" s="215" t="str">
        <f t="shared" si="5"/>
        <v>PA-USCRI-02</v>
      </c>
      <c r="W56" s="223" t="str">
        <f t="shared" si="1"/>
        <v>OK</v>
      </c>
      <c r="X56" s="223" t="str">
        <f t="shared" si="2"/>
        <v/>
      </c>
      <c r="Y56" s="223" t="str">
        <f t="shared" si="3"/>
        <v>Individuals</v>
      </c>
      <c r="Z56" s="223"/>
      <c r="AA56" s="223"/>
      <c r="AB56" s="223"/>
      <c r="AC56" s="155"/>
      <c r="AK56" s="50" t="s">
        <v>116</v>
      </c>
      <c r="AL56" s="210">
        <f t="shared" ref="AL56:AL77" si="48">SUMIFS($K:$K,$B:$B,$AK$55, $E:$E,AK56)</f>
        <v>0</v>
      </c>
      <c r="AN56" s="107" t="s">
        <v>209</v>
      </c>
      <c r="AO56" s="108" t="s">
        <v>210</v>
      </c>
      <c r="AP56" s="79">
        <f t="shared" ref="AP56:AP70" si="49">SUMIFS($N:$N,$L:$L,AN56)</f>
        <v>0</v>
      </c>
      <c r="BJ56" s="155" t="str">
        <f t="shared" si="31"/>
        <v>SIERRA LEON</v>
      </c>
      <c r="BK56" s="197">
        <f t="shared" si="32"/>
        <v>0</v>
      </c>
      <c r="BL56" s="197">
        <f t="shared" si="33"/>
        <v>0</v>
      </c>
      <c r="BM56" s="197">
        <f t="shared" si="34"/>
        <v>0</v>
      </c>
      <c r="BN56" s="197">
        <f t="shared" si="35"/>
        <v>0</v>
      </c>
      <c r="BO56" s="197">
        <f t="shared" si="36"/>
        <v>0</v>
      </c>
      <c r="BP56" s="197">
        <f t="shared" si="37"/>
        <v>0</v>
      </c>
      <c r="BQ56" s="197">
        <f t="shared" si="38"/>
        <v>0</v>
      </c>
      <c r="BR56" s="197">
        <f t="shared" si="39"/>
        <v>0</v>
      </c>
      <c r="BS56" s="197">
        <f t="shared" si="40"/>
        <v>0</v>
      </c>
      <c r="BT56" s="197">
        <f t="shared" si="41"/>
        <v>0</v>
      </c>
      <c r="BU56" s="197">
        <f t="shared" si="42"/>
        <v>0</v>
      </c>
      <c r="BV56" s="197">
        <f t="shared" si="43"/>
        <v>0</v>
      </c>
      <c r="BW56" s="197">
        <f t="shared" si="44"/>
        <v>0</v>
      </c>
      <c r="BX56" s="197">
        <f t="shared" si="45"/>
        <v>0</v>
      </c>
      <c r="BY56" s="197">
        <f t="shared" si="46"/>
        <v>0</v>
      </c>
    </row>
    <row r="57" spans="1:77" ht="15" customHeight="1" thickBot="1">
      <c r="A57" s="182">
        <v>55</v>
      </c>
      <c r="B57" s="236"/>
      <c r="C57" s="236"/>
      <c r="D57" s="236"/>
      <c r="E57" s="237"/>
      <c r="F57" s="236"/>
      <c r="G57" s="236"/>
      <c r="H57" s="236"/>
      <c r="I57" s="236"/>
      <c r="J57" s="238"/>
      <c r="K57" s="247"/>
      <c r="L57" s="246"/>
      <c r="M57" s="236"/>
      <c r="N57" s="236"/>
      <c r="O57" s="181"/>
      <c r="P57" s="204"/>
      <c r="Q57" s="300" t="s">
        <v>819</v>
      </c>
      <c r="R57" s="301">
        <v>1</v>
      </c>
      <c r="S57" s="301">
        <v>5</v>
      </c>
      <c r="T57" s="213" t="str">
        <f t="shared" si="4"/>
        <v/>
      </c>
      <c r="U57" s="215" t="str">
        <f t="shared" si="0"/>
        <v/>
      </c>
      <c r="V57" s="215" t="str">
        <f t="shared" si="5"/>
        <v>PA-USCRI-02</v>
      </c>
      <c r="W57" s="223" t="str">
        <f t="shared" si="1"/>
        <v/>
      </c>
      <c r="X57" s="223" t="str">
        <f t="shared" si="2"/>
        <v/>
      </c>
      <c r="Y57" s="223" t="str">
        <f t="shared" si="3"/>
        <v/>
      </c>
      <c r="Z57" s="223"/>
      <c r="AA57" s="223"/>
      <c r="AB57" s="223"/>
      <c r="AC57" s="155"/>
      <c r="AK57" s="50" t="s">
        <v>63</v>
      </c>
      <c r="AL57" s="210">
        <f t="shared" si="48"/>
        <v>0</v>
      </c>
      <c r="AN57" s="107" t="s">
        <v>212</v>
      </c>
      <c r="AO57" s="108" t="s">
        <v>127</v>
      </c>
      <c r="AP57" s="79">
        <f t="shared" si="49"/>
        <v>0</v>
      </c>
      <c r="BJ57" s="155" t="str">
        <f t="shared" si="31"/>
        <v>SOMALIA</v>
      </c>
      <c r="BK57" s="197">
        <f t="shared" si="32"/>
        <v>0</v>
      </c>
      <c r="BL57" s="197">
        <f t="shared" si="33"/>
        <v>0</v>
      </c>
      <c r="BM57" s="197">
        <f t="shared" si="34"/>
        <v>0</v>
      </c>
      <c r="BN57" s="197">
        <f t="shared" si="35"/>
        <v>0</v>
      </c>
      <c r="BO57" s="197">
        <f t="shared" si="36"/>
        <v>0</v>
      </c>
      <c r="BP57" s="197">
        <f t="shared" si="37"/>
        <v>0</v>
      </c>
      <c r="BQ57" s="197">
        <f t="shared" si="38"/>
        <v>0</v>
      </c>
      <c r="BR57" s="197">
        <f t="shared" si="39"/>
        <v>0</v>
      </c>
      <c r="BS57" s="197">
        <f t="shared" si="40"/>
        <v>0</v>
      </c>
      <c r="BT57" s="197">
        <f t="shared" si="41"/>
        <v>0</v>
      </c>
      <c r="BU57" s="197">
        <f t="shared" si="42"/>
        <v>0</v>
      </c>
      <c r="BV57" s="197">
        <f t="shared" si="43"/>
        <v>0</v>
      </c>
      <c r="BW57" s="197">
        <f t="shared" si="44"/>
        <v>0</v>
      </c>
      <c r="BX57" s="197">
        <f t="shared" si="45"/>
        <v>0</v>
      </c>
      <c r="BY57" s="197">
        <f t="shared" si="46"/>
        <v>0</v>
      </c>
    </row>
    <row r="58" spans="1:77" ht="15" customHeight="1" thickBot="1">
      <c r="A58" s="182">
        <v>56</v>
      </c>
      <c r="B58" s="236"/>
      <c r="C58" s="236"/>
      <c r="D58" s="236"/>
      <c r="E58" s="248"/>
      <c r="F58" s="236"/>
      <c r="G58" s="236"/>
      <c r="H58" s="236"/>
      <c r="I58" s="236"/>
      <c r="J58" s="238"/>
      <c r="K58" s="247"/>
      <c r="L58" s="246"/>
      <c r="M58" s="236"/>
      <c r="N58" s="236"/>
      <c r="O58" s="181"/>
      <c r="P58" s="204"/>
      <c r="Q58" s="300" t="s">
        <v>820</v>
      </c>
      <c r="R58" s="301">
        <v>0</v>
      </c>
      <c r="S58" s="301">
        <v>0</v>
      </c>
      <c r="T58" s="213" t="str">
        <f t="shared" si="4"/>
        <v/>
      </c>
      <c r="U58" s="215" t="str">
        <f t="shared" si="0"/>
        <v/>
      </c>
      <c r="V58" s="215" t="str">
        <f t="shared" si="5"/>
        <v>PA-USCRI-02</v>
      </c>
      <c r="W58" s="223" t="str">
        <f t="shared" si="1"/>
        <v/>
      </c>
      <c r="X58" s="223" t="str">
        <f t="shared" si="2"/>
        <v/>
      </c>
      <c r="Y58" s="223" t="str">
        <f t="shared" si="3"/>
        <v/>
      </c>
      <c r="Z58" s="223"/>
      <c r="AA58" s="223"/>
      <c r="AB58" s="223"/>
      <c r="AC58" s="155"/>
      <c r="AK58" s="50" t="s">
        <v>2</v>
      </c>
      <c r="AL58" s="210">
        <f t="shared" si="48"/>
        <v>0</v>
      </c>
      <c r="AN58" s="107" t="s">
        <v>257</v>
      </c>
      <c r="AO58" s="108" t="s">
        <v>256</v>
      </c>
      <c r="AP58" s="79">
        <f t="shared" si="49"/>
        <v>0</v>
      </c>
      <c r="BJ58" s="155" t="str">
        <f t="shared" si="31"/>
        <v>SPAIN</v>
      </c>
      <c r="BK58" s="197">
        <f t="shared" si="32"/>
        <v>0</v>
      </c>
      <c r="BL58" s="197">
        <f t="shared" si="33"/>
        <v>0</v>
      </c>
      <c r="BM58" s="197">
        <f t="shared" si="34"/>
        <v>0</v>
      </c>
      <c r="BN58" s="197">
        <f t="shared" si="35"/>
        <v>0</v>
      </c>
      <c r="BO58" s="197">
        <f t="shared" si="36"/>
        <v>0</v>
      </c>
      <c r="BP58" s="197">
        <f t="shared" si="37"/>
        <v>0</v>
      </c>
      <c r="BQ58" s="197">
        <f t="shared" si="38"/>
        <v>0</v>
      </c>
      <c r="BR58" s="197">
        <f t="shared" si="39"/>
        <v>0</v>
      </c>
      <c r="BS58" s="197">
        <f t="shared" si="40"/>
        <v>0</v>
      </c>
      <c r="BT58" s="197">
        <f t="shared" si="41"/>
        <v>0</v>
      </c>
      <c r="BU58" s="197">
        <f t="shared" si="42"/>
        <v>0</v>
      </c>
      <c r="BV58" s="197">
        <f t="shared" si="43"/>
        <v>0</v>
      </c>
      <c r="BW58" s="197">
        <f t="shared" si="44"/>
        <v>0</v>
      </c>
      <c r="BX58" s="197">
        <f t="shared" si="45"/>
        <v>0</v>
      </c>
      <c r="BY58" s="197">
        <f t="shared" si="46"/>
        <v>0</v>
      </c>
    </row>
    <row r="59" spans="1:77" ht="15" customHeight="1" thickBot="1">
      <c r="A59" s="182">
        <v>57</v>
      </c>
      <c r="B59" s="236"/>
      <c r="C59" s="236"/>
      <c r="D59" s="236"/>
      <c r="E59" s="248"/>
      <c r="F59" s="236"/>
      <c r="G59" s="236"/>
      <c r="H59" s="236"/>
      <c r="I59" s="236"/>
      <c r="J59" s="238"/>
      <c r="K59" s="247"/>
      <c r="L59" s="246"/>
      <c r="M59" s="236"/>
      <c r="N59" s="236"/>
      <c r="O59" s="181"/>
      <c r="P59" s="204"/>
      <c r="Q59" s="334" t="s">
        <v>821</v>
      </c>
      <c r="R59" s="335"/>
      <c r="S59" s="336"/>
      <c r="T59" s="213" t="str">
        <f t="shared" si="4"/>
        <v/>
      </c>
      <c r="U59" s="215" t="str">
        <f t="shared" si="0"/>
        <v/>
      </c>
      <c r="V59" s="215" t="str">
        <f t="shared" si="5"/>
        <v>PA-USCRI-02</v>
      </c>
      <c r="W59" s="223" t="str">
        <f t="shared" si="1"/>
        <v/>
      </c>
      <c r="X59" s="223" t="str">
        <f t="shared" si="2"/>
        <v/>
      </c>
      <c r="Y59" s="223" t="str">
        <f t="shared" si="3"/>
        <v/>
      </c>
      <c r="Z59" s="223"/>
      <c r="AA59" s="223"/>
      <c r="AB59" s="223"/>
      <c r="AC59" s="155"/>
      <c r="AK59" s="50" t="s">
        <v>64</v>
      </c>
      <c r="AL59" s="210">
        <f t="shared" si="48"/>
        <v>0</v>
      </c>
      <c r="AN59" s="107" t="s">
        <v>213</v>
      </c>
      <c r="AO59" s="108" t="s">
        <v>214</v>
      </c>
      <c r="AP59" s="79">
        <f t="shared" si="49"/>
        <v>0</v>
      </c>
      <c r="BJ59" s="155" t="str">
        <f t="shared" si="31"/>
        <v>SOUTH SUDAN</v>
      </c>
      <c r="BK59" s="197">
        <f t="shared" si="32"/>
        <v>0</v>
      </c>
      <c r="BL59" s="197">
        <f t="shared" si="33"/>
        <v>0</v>
      </c>
      <c r="BM59" s="197">
        <f t="shared" si="34"/>
        <v>0</v>
      </c>
      <c r="BN59" s="197">
        <f t="shared" si="35"/>
        <v>0</v>
      </c>
      <c r="BO59" s="197">
        <f t="shared" si="36"/>
        <v>0</v>
      </c>
      <c r="BP59" s="197">
        <f t="shared" si="37"/>
        <v>0</v>
      </c>
      <c r="BQ59" s="197">
        <f t="shared" si="38"/>
        <v>0</v>
      </c>
      <c r="BR59" s="197">
        <f t="shared" si="39"/>
        <v>0</v>
      </c>
      <c r="BS59" s="197">
        <f t="shared" si="40"/>
        <v>0</v>
      </c>
      <c r="BT59" s="197">
        <f t="shared" si="41"/>
        <v>0</v>
      </c>
      <c r="BU59" s="197">
        <f t="shared" si="42"/>
        <v>0</v>
      </c>
      <c r="BV59" s="197">
        <f t="shared" si="43"/>
        <v>0</v>
      </c>
      <c r="BW59" s="197">
        <f t="shared" si="44"/>
        <v>0</v>
      </c>
      <c r="BX59" s="197">
        <f t="shared" si="45"/>
        <v>0</v>
      </c>
      <c r="BY59" s="197">
        <f t="shared" si="46"/>
        <v>0</v>
      </c>
    </row>
    <row r="60" spans="1:77" ht="15" customHeight="1" thickBot="1">
      <c r="A60" s="182">
        <v>58</v>
      </c>
      <c r="B60" s="236"/>
      <c r="C60" s="236"/>
      <c r="D60" s="236"/>
      <c r="E60" s="248"/>
      <c r="F60" s="236"/>
      <c r="G60" s="236"/>
      <c r="H60" s="236"/>
      <c r="I60" s="236"/>
      <c r="J60" s="238"/>
      <c r="K60" s="247"/>
      <c r="L60" s="236"/>
      <c r="M60" s="236"/>
      <c r="N60" s="236"/>
      <c r="O60" s="181"/>
      <c r="P60" s="204"/>
      <c r="Q60" s="295" t="s">
        <v>823</v>
      </c>
      <c r="R60" s="293">
        <v>1</v>
      </c>
      <c r="S60" s="293">
        <v>5</v>
      </c>
      <c r="T60" s="213" t="str">
        <f t="shared" si="4"/>
        <v/>
      </c>
      <c r="U60" s="215" t="str">
        <f t="shared" si="0"/>
        <v/>
      </c>
      <c r="V60" s="215" t="str">
        <f t="shared" si="5"/>
        <v>PA-USCRI-02</v>
      </c>
      <c r="W60" s="223" t="str">
        <f t="shared" si="1"/>
        <v/>
      </c>
      <c r="X60" s="223" t="str">
        <f t="shared" si="2"/>
        <v/>
      </c>
      <c r="Y60" s="223" t="str">
        <f t="shared" si="3"/>
        <v/>
      </c>
      <c r="Z60" s="223"/>
      <c r="AA60" s="223"/>
      <c r="AB60" s="223"/>
      <c r="AC60" s="155"/>
      <c r="AK60" s="50" t="s">
        <v>65</v>
      </c>
      <c r="AL60" s="210">
        <f t="shared" si="48"/>
        <v>0</v>
      </c>
      <c r="AN60" s="107" t="s">
        <v>215</v>
      </c>
      <c r="AO60" s="108" t="s">
        <v>216</v>
      </c>
      <c r="AP60" s="79">
        <f t="shared" si="49"/>
        <v>0</v>
      </c>
      <c r="BJ60" s="155" t="str">
        <f t="shared" si="31"/>
        <v>SRI LANKA</v>
      </c>
      <c r="BK60" s="197">
        <f t="shared" si="32"/>
        <v>0</v>
      </c>
      <c r="BL60" s="197">
        <f t="shared" si="33"/>
        <v>0</v>
      </c>
      <c r="BM60" s="197">
        <f t="shared" si="34"/>
        <v>0</v>
      </c>
      <c r="BN60" s="197">
        <f t="shared" si="35"/>
        <v>0</v>
      </c>
      <c r="BO60" s="197">
        <f t="shared" si="36"/>
        <v>0</v>
      </c>
      <c r="BP60" s="197">
        <f t="shared" si="37"/>
        <v>0</v>
      </c>
      <c r="BQ60" s="197">
        <f t="shared" si="38"/>
        <v>0</v>
      </c>
      <c r="BR60" s="197">
        <f t="shared" si="39"/>
        <v>0</v>
      </c>
      <c r="BS60" s="197">
        <f t="shared" si="40"/>
        <v>0</v>
      </c>
      <c r="BT60" s="197">
        <f t="shared" si="41"/>
        <v>0</v>
      </c>
      <c r="BU60" s="197">
        <f t="shared" si="42"/>
        <v>0</v>
      </c>
      <c r="BV60" s="197">
        <f t="shared" si="43"/>
        <v>0</v>
      </c>
      <c r="BW60" s="197">
        <f t="shared" si="44"/>
        <v>0</v>
      </c>
      <c r="BX60" s="197">
        <f t="shared" si="45"/>
        <v>0</v>
      </c>
      <c r="BY60" s="197">
        <f t="shared" si="46"/>
        <v>0</v>
      </c>
    </row>
    <row r="61" spans="1:77" ht="15" customHeight="1" thickBot="1">
      <c r="A61" s="182">
        <v>59</v>
      </c>
      <c r="B61" s="236"/>
      <c r="C61" s="236"/>
      <c r="D61" s="236"/>
      <c r="E61" s="248"/>
      <c r="F61" s="236"/>
      <c r="G61" s="236"/>
      <c r="H61" s="236"/>
      <c r="I61" s="236"/>
      <c r="J61" s="238"/>
      <c r="K61" s="247"/>
      <c r="L61" s="246"/>
      <c r="M61" s="236"/>
      <c r="N61" s="236"/>
      <c r="O61" s="181"/>
      <c r="P61" s="204"/>
      <c r="Q61" s="334" t="s">
        <v>824</v>
      </c>
      <c r="R61" s="335"/>
      <c r="S61" s="336"/>
      <c r="T61" s="213" t="str">
        <f t="shared" si="4"/>
        <v/>
      </c>
      <c r="U61" s="215" t="str">
        <f t="shared" si="0"/>
        <v/>
      </c>
      <c r="V61" s="215" t="str">
        <f t="shared" si="5"/>
        <v>PA-USCRI-02</v>
      </c>
      <c r="W61" s="223" t="str">
        <f t="shared" si="1"/>
        <v/>
      </c>
      <c r="X61" s="223" t="str">
        <f t="shared" si="2"/>
        <v/>
      </c>
      <c r="Y61" s="223" t="str">
        <f t="shared" si="3"/>
        <v/>
      </c>
      <c r="Z61" s="223"/>
      <c r="AA61" s="223"/>
      <c r="AB61" s="223"/>
      <c r="AC61" s="155"/>
      <c r="AK61" s="50" t="s">
        <v>108</v>
      </c>
      <c r="AL61" s="210">
        <f t="shared" si="48"/>
        <v>0</v>
      </c>
      <c r="AN61" s="107" t="s">
        <v>217</v>
      </c>
      <c r="AO61" s="108" t="s">
        <v>218</v>
      </c>
      <c r="AP61" s="79">
        <f t="shared" si="49"/>
        <v>0</v>
      </c>
      <c r="BJ61" s="155" t="str">
        <f t="shared" si="31"/>
        <v>SUDAN</v>
      </c>
      <c r="BK61" s="197">
        <f t="shared" si="32"/>
        <v>0</v>
      </c>
      <c r="BL61" s="197">
        <f t="shared" si="33"/>
        <v>0</v>
      </c>
      <c r="BM61" s="197">
        <f t="shared" si="34"/>
        <v>0</v>
      </c>
      <c r="BN61" s="197">
        <f t="shared" si="35"/>
        <v>0</v>
      </c>
      <c r="BO61" s="197">
        <f t="shared" si="36"/>
        <v>0</v>
      </c>
      <c r="BP61" s="197">
        <f t="shared" si="37"/>
        <v>0</v>
      </c>
      <c r="BQ61" s="197">
        <f t="shared" si="38"/>
        <v>0</v>
      </c>
      <c r="BR61" s="197">
        <f t="shared" si="39"/>
        <v>0</v>
      </c>
      <c r="BS61" s="197">
        <f t="shared" si="40"/>
        <v>0</v>
      </c>
      <c r="BT61" s="197">
        <f t="shared" si="41"/>
        <v>0</v>
      </c>
      <c r="BU61" s="197">
        <f t="shared" si="42"/>
        <v>0</v>
      </c>
      <c r="BV61" s="197">
        <f t="shared" si="43"/>
        <v>0</v>
      </c>
      <c r="BW61" s="197">
        <f t="shared" si="44"/>
        <v>0</v>
      </c>
      <c r="BX61" s="197">
        <f t="shared" si="45"/>
        <v>0</v>
      </c>
      <c r="BY61" s="197">
        <f t="shared" si="46"/>
        <v>0</v>
      </c>
    </row>
    <row r="62" spans="1:77" ht="15" customHeight="1" thickBot="1">
      <c r="A62" s="182">
        <v>60</v>
      </c>
      <c r="B62" s="236"/>
      <c r="C62" s="236"/>
      <c r="D62" s="236"/>
      <c r="E62" s="248"/>
      <c r="F62" s="236"/>
      <c r="G62" s="236"/>
      <c r="H62" s="236"/>
      <c r="I62" s="236"/>
      <c r="J62" s="238"/>
      <c r="K62" s="247"/>
      <c r="L62" s="246"/>
      <c r="M62" s="236"/>
      <c r="N62" s="236"/>
      <c r="O62" s="181"/>
      <c r="P62" s="204"/>
      <c r="Q62" s="295" t="s">
        <v>825</v>
      </c>
      <c r="R62" s="293">
        <v>1</v>
      </c>
      <c r="S62" s="293">
        <v>2</v>
      </c>
      <c r="T62" s="213" t="str">
        <f t="shared" si="4"/>
        <v/>
      </c>
      <c r="U62" s="215" t="str">
        <f t="shared" si="0"/>
        <v/>
      </c>
      <c r="V62" s="215" t="str">
        <f t="shared" si="5"/>
        <v>PA-USCRI-02</v>
      </c>
      <c r="W62" s="223" t="str">
        <f t="shared" si="1"/>
        <v/>
      </c>
      <c r="X62" s="223" t="str">
        <f t="shared" si="2"/>
        <v/>
      </c>
      <c r="Y62" s="223" t="str">
        <f t="shared" si="3"/>
        <v/>
      </c>
      <c r="Z62" s="223"/>
      <c r="AA62" s="223"/>
      <c r="AB62" s="223"/>
      <c r="AC62" s="155"/>
      <c r="AK62" s="50" t="s">
        <v>752</v>
      </c>
      <c r="AL62" s="210">
        <f t="shared" si="48"/>
        <v>0</v>
      </c>
      <c r="AN62" s="107" t="s">
        <v>219</v>
      </c>
      <c r="AO62" s="108" t="s">
        <v>125</v>
      </c>
      <c r="AP62" s="79">
        <f t="shared" si="49"/>
        <v>6</v>
      </c>
      <c r="BJ62" s="155" t="str">
        <f t="shared" si="31"/>
        <v>SYRIA</v>
      </c>
      <c r="BK62" s="197">
        <f t="shared" si="32"/>
        <v>0</v>
      </c>
      <c r="BL62" s="197">
        <f t="shared" si="33"/>
        <v>0</v>
      </c>
      <c r="BM62" s="197">
        <f t="shared" si="34"/>
        <v>0</v>
      </c>
      <c r="BN62" s="197">
        <f t="shared" si="35"/>
        <v>0</v>
      </c>
      <c r="BO62" s="197">
        <f t="shared" si="36"/>
        <v>0</v>
      </c>
      <c r="BP62" s="197">
        <f t="shared" si="37"/>
        <v>0</v>
      </c>
      <c r="BQ62" s="197">
        <f t="shared" si="38"/>
        <v>0</v>
      </c>
      <c r="BR62" s="197">
        <f t="shared" si="39"/>
        <v>0</v>
      </c>
      <c r="BS62" s="197">
        <f t="shared" si="40"/>
        <v>0</v>
      </c>
      <c r="BT62" s="197">
        <f t="shared" si="41"/>
        <v>0</v>
      </c>
      <c r="BU62" s="197">
        <f t="shared" si="42"/>
        <v>0</v>
      </c>
      <c r="BV62" s="197">
        <f t="shared" si="43"/>
        <v>0</v>
      </c>
      <c r="BW62" s="197">
        <f t="shared" si="44"/>
        <v>0</v>
      </c>
      <c r="BX62" s="197">
        <f t="shared" si="45"/>
        <v>6</v>
      </c>
      <c r="BY62" s="197">
        <f t="shared" si="46"/>
        <v>0</v>
      </c>
    </row>
    <row r="63" spans="1:77" ht="15" customHeight="1" thickBot="1">
      <c r="A63" s="182">
        <v>61</v>
      </c>
      <c r="B63" s="236"/>
      <c r="C63" s="236"/>
      <c r="D63" s="236"/>
      <c r="E63" s="248"/>
      <c r="F63" s="236"/>
      <c r="G63" s="236"/>
      <c r="H63" s="236"/>
      <c r="I63" s="236"/>
      <c r="J63" s="238"/>
      <c r="K63" s="247"/>
      <c r="L63" s="246"/>
      <c r="M63" s="236"/>
      <c r="N63" s="236"/>
      <c r="O63" s="181"/>
      <c r="P63" s="204"/>
      <c r="Q63" s="334" t="s">
        <v>826</v>
      </c>
      <c r="R63" s="335"/>
      <c r="S63" s="336"/>
      <c r="T63" s="213" t="str">
        <f t="shared" si="4"/>
        <v/>
      </c>
      <c r="U63" s="215" t="str">
        <f t="shared" si="0"/>
        <v/>
      </c>
      <c r="V63" s="215" t="str">
        <f t="shared" si="5"/>
        <v>PA-USCRI-02</v>
      </c>
      <c r="W63" s="223" t="str">
        <f t="shared" si="1"/>
        <v/>
      </c>
      <c r="X63" s="223" t="str">
        <f t="shared" si="2"/>
        <v/>
      </c>
      <c r="Y63" s="223" t="str">
        <f t="shared" si="3"/>
        <v/>
      </c>
      <c r="Z63" s="223"/>
      <c r="AA63" s="223"/>
      <c r="AB63" s="223"/>
      <c r="AC63" s="155"/>
      <c r="AK63" s="50" t="s">
        <v>66</v>
      </c>
      <c r="AL63" s="210">
        <f t="shared" si="48"/>
        <v>0</v>
      </c>
      <c r="AN63" s="107" t="s">
        <v>785</v>
      </c>
      <c r="AO63" s="108" t="s">
        <v>220</v>
      </c>
      <c r="AP63" s="79">
        <f t="shared" si="49"/>
        <v>0</v>
      </c>
      <c r="BJ63" s="155" t="str">
        <f t="shared" si="31"/>
        <v>TURKMENISTAN</v>
      </c>
      <c r="BK63" s="197">
        <f t="shared" si="32"/>
        <v>0</v>
      </c>
      <c r="BL63" s="197">
        <f t="shared" si="33"/>
        <v>0</v>
      </c>
      <c r="BM63" s="197">
        <f t="shared" si="34"/>
        <v>0</v>
      </c>
      <c r="BN63" s="197">
        <f t="shared" si="35"/>
        <v>0</v>
      </c>
      <c r="BO63" s="197">
        <f t="shared" si="36"/>
        <v>0</v>
      </c>
      <c r="BP63" s="197">
        <f t="shared" si="37"/>
        <v>0</v>
      </c>
      <c r="BQ63" s="197">
        <f t="shared" si="38"/>
        <v>0</v>
      </c>
      <c r="BR63" s="197">
        <f t="shared" si="39"/>
        <v>0</v>
      </c>
      <c r="BS63" s="197">
        <f t="shared" si="40"/>
        <v>0</v>
      </c>
      <c r="BT63" s="197">
        <f t="shared" si="41"/>
        <v>0</v>
      </c>
      <c r="BU63" s="197">
        <f t="shared" si="42"/>
        <v>0</v>
      </c>
      <c r="BV63" s="197">
        <f t="shared" si="43"/>
        <v>0</v>
      </c>
      <c r="BW63" s="197">
        <f t="shared" si="44"/>
        <v>0</v>
      </c>
      <c r="BX63" s="197">
        <f t="shared" si="45"/>
        <v>0</v>
      </c>
      <c r="BY63" s="197">
        <f t="shared" si="46"/>
        <v>0</v>
      </c>
    </row>
    <row r="64" spans="1:77" ht="15" customHeight="1" thickBot="1">
      <c r="A64" s="182">
        <v>62</v>
      </c>
      <c r="B64" s="236"/>
      <c r="C64" s="236"/>
      <c r="D64" s="236"/>
      <c r="E64" s="248"/>
      <c r="F64" s="236"/>
      <c r="G64" s="236"/>
      <c r="H64" s="236"/>
      <c r="I64" s="236"/>
      <c r="J64" s="238"/>
      <c r="K64" s="247"/>
      <c r="L64" s="246"/>
      <c r="M64" s="236"/>
      <c r="N64" s="236"/>
      <c r="O64" s="181"/>
      <c r="P64" s="204"/>
      <c r="Q64" s="295" t="s">
        <v>681</v>
      </c>
      <c r="R64" s="293">
        <v>1</v>
      </c>
      <c r="S64" s="293">
        <v>5</v>
      </c>
      <c r="T64" s="213" t="str">
        <f t="shared" si="4"/>
        <v/>
      </c>
      <c r="U64" s="215" t="str">
        <f t="shared" si="0"/>
        <v/>
      </c>
      <c r="V64" s="215" t="str">
        <f t="shared" si="5"/>
        <v>PA-USCRI-02</v>
      </c>
      <c r="W64" s="223" t="str">
        <f t="shared" si="1"/>
        <v>OK</v>
      </c>
      <c r="X64" s="223" t="str">
        <f t="shared" si="2"/>
        <v>Ukraine</v>
      </c>
      <c r="Y64" s="223">
        <f t="shared" si="3"/>
        <v>5</v>
      </c>
      <c r="Z64" s="223"/>
      <c r="AA64" s="223"/>
      <c r="AB64" s="223"/>
      <c r="AC64" s="155"/>
      <c r="AK64" s="50" t="s">
        <v>112</v>
      </c>
      <c r="AL64" s="210">
        <f t="shared" si="48"/>
        <v>0</v>
      </c>
      <c r="AN64" s="107" t="s">
        <v>221</v>
      </c>
      <c r="AO64" s="108" t="s">
        <v>222</v>
      </c>
      <c r="AP64" s="79">
        <f t="shared" si="49"/>
        <v>0</v>
      </c>
      <c r="BJ64" s="155" t="str">
        <f t="shared" si="31"/>
        <v>TANZANIA</v>
      </c>
      <c r="BK64" s="197">
        <f t="shared" si="32"/>
        <v>0</v>
      </c>
      <c r="BL64" s="197">
        <f t="shared" si="33"/>
        <v>0</v>
      </c>
      <c r="BM64" s="197">
        <f t="shared" si="34"/>
        <v>0</v>
      </c>
      <c r="BN64" s="197">
        <f t="shared" si="35"/>
        <v>0</v>
      </c>
      <c r="BO64" s="197">
        <f t="shared" si="36"/>
        <v>0</v>
      </c>
      <c r="BP64" s="197">
        <f t="shared" si="37"/>
        <v>0</v>
      </c>
      <c r="BQ64" s="197">
        <f t="shared" si="38"/>
        <v>0</v>
      </c>
      <c r="BR64" s="197">
        <f t="shared" si="39"/>
        <v>0</v>
      </c>
      <c r="BS64" s="197">
        <f t="shared" si="40"/>
        <v>0</v>
      </c>
      <c r="BT64" s="197">
        <f t="shared" si="41"/>
        <v>0</v>
      </c>
      <c r="BU64" s="197">
        <f t="shared" si="42"/>
        <v>0</v>
      </c>
      <c r="BV64" s="197">
        <f t="shared" si="43"/>
        <v>0</v>
      </c>
      <c r="BW64" s="197">
        <f t="shared" si="44"/>
        <v>0</v>
      </c>
      <c r="BX64" s="197">
        <f t="shared" si="45"/>
        <v>0</v>
      </c>
      <c r="BY64" s="197">
        <f t="shared" si="46"/>
        <v>0</v>
      </c>
    </row>
    <row r="65" spans="1:79" ht="15" customHeight="1" thickBot="1">
      <c r="A65" s="182">
        <v>63</v>
      </c>
      <c r="B65" s="236"/>
      <c r="C65" s="236"/>
      <c r="D65" s="236"/>
      <c r="E65" s="248"/>
      <c r="F65" s="236"/>
      <c r="G65" s="236"/>
      <c r="H65" s="236"/>
      <c r="I65" s="236"/>
      <c r="J65" s="238"/>
      <c r="K65" s="247"/>
      <c r="L65" s="236"/>
      <c r="M65" s="236"/>
      <c r="N65" s="236"/>
      <c r="O65" s="181"/>
      <c r="P65" s="204"/>
      <c r="Q65" s="334" t="s">
        <v>827</v>
      </c>
      <c r="R65" s="335"/>
      <c r="S65" s="336"/>
      <c r="T65" s="213" t="str">
        <f t="shared" si="4"/>
        <v/>
      </c>
      <c r="U65" s="215" t="str">
        <f t="shared" si="0"/>
        <v/>
      </c>
      <c r="V65" s="215" t="str">
        <f t="shared" si="5"/>
        <v>PA-USCRI-02</v>
      </c>
      <c r="W65" s="223" t="str">
        <f t="shared" si="1"/>
        <v/>
      </c>
      <c r="X65" s="223" t="str">
        <f t="shared" si="2"/>
        <v/>
      </c>
      <c r="Y65" s="223" t="str">
        <f t="shared" si="3"/>
        <v/>
      </c>
      <c r="Z65" s="223"/>
      <c r="AA65" s="223"/>
      <c r="AB65" s="223"/>
      <c r="AC65" s="155"/>
      <c r="AK65" s="50" t="s">
        <v>750</v>
      </c>
      <c r="AL65" s="210">
        <f t="shared" si="48"/>
        <v>0</v>
      </c>
      <c r="AN65" s="107" t="s">
        <v>223</v>
      </c>
      <c r="AO65" s="108" t="s">
        <v>224</v>
      </c>
      <c r="AP65" s="79">
        <f t="shared" si="49"/>
        <v>0</v>
      </c>
      <c r="BJ65" s="155" t="str">
        <f t="shared" si="31"/>
        <v>THAILAND</v>
      </c>
      <c r="BK65" s="197">
        <f t="shared" si="32"/>
        <v>0</v>
      </c>
      <c r="BL65" s="197">
        <f t="shared" si="33"/>
        <v>0</v>
      </c>
      <c r="BM65" s="197">
        <f t="shared" si="34"/>
        <v>0</v>
      </c>
      <c r="BN65" s="197">
        <f t="shared" si="35"/>
        <v>0</v>
      </c>
      <c r="BO65" s="197">
        <f t="shared" si="36"/>
        <v>0</v>
      </c>
      <c r="BP65" s="197">
        <f t="shared" si="37"/>
        <v>0</v>
      </c>
      <c r="BQ65" s="197">
        <f t="shared" si="38"/>
        <v>0</v>
      </c>
      <c r="BR65" s="197">
        <f t="shared" si="39"/>
        <v>0</v>
      </c>
      <c r="BS65" s="197">
        <f t="shared" si="40"/>
        <v>0</v>
      </c>
      <c r="BT65" s="197">
        <f t="shared" si="41"/>
        <v>0</v>
      </c>
      <c r="BU65" s="197">
        <f t="shared" si="42"/>
        <v>0</v>
      </c>
      <c r="BV65" s="197">
        <f t="shared" si="43"/>
        <v>0</v>
      </c>
      <c r="BW65" s="197">
        <f t="shared" si="44"/>
        <v>0</v>
      </c>
      <c r="BX65" s="197">
        <f t="shared" si="45"/>
        <v>0</v>
      </c>
      <c r="BY65" s="197">
        <f t="shared" si="46"/>
        <v>0</v>
      </c>
    </row>
    <row r="66" spans="1:79" ht="15" customHeight="1" thickBot="1">
      <c r="A66" s="182">
        <v>64</v>
      </c>
      <c r="B66" s="236"/>
      <c r="C66" s="236"/>
      <c r="D66" s="236"/>
      <c r="E66" s="248"/>
      <c r="F66" s="236"/>
      <c r="G66" s="236"/>
      <c r="H66" s="236"/>
      <c r="I66" s="236"/>
      <c r="J66" s="238"/>
      <c r="K66" s="247"/>
      <c r="L66" s="236"/>
      <c r="M66" s="236"/>
      <c r="N66" s="236"/>
      <c r="O66" s="181"/>
      <c r="P66" s="204"/>
      <c r="Q66" s="295" t="s">
        <v>837</v>
      </c>
      <c r="R66" s="293">
        <v>1</v>
      </c>
      <c r="S66" s="293">
        <v>5</v>
      </c>
      <c r="T66" s="213" t="str">
        <f t="shared" si="4"/>
        <v/>
      </c>
      <c r="U66" s="215" t="str">
        <f t="shared" si="0"/>
        <v/>
      </c>
      <c r="V66" s="215" t="str">
        <f t="shared" si="5"/>
        <v>PA-USCRI-02</v>
      </c>
      <c r="W66" s="223" t="str">
        <f t="shared" si="1"/>
        <v/>
      </c>
      <c r="X66" s="223" t="str">
        <f t="shared" si="2"/>
        <v/>
      </c>
      <c r="Y66" s="223" t="str">
        <f t="shared" si="3"/>
        <v/>
      </c>
      <c r="Z66" s="223"/>
      <c r="AA66" s="223"/>
      <c r="AB66" s="223"/>
      <c r="AC66" s="155"/>
      <c r="AK66" s="50" t="s">
        <v>6</v>
      </c>
      <c r="AL66" s="210">
        <f>SUMIFS($K:$K,$B:$B,$AK$55, $E:$E,AK66)</f>
        <v>5</v>
      </c>
      <c r="AN66" s="107" t="s">
        <v>225</v>
      </c>
      <c r="AO66" s="108" t="s">
        <v>226</v>
      </c>
      <c r="AP66" s="79">
        <f t="shared" si="49"/>
        <v>0</v>
      </c>
      <c r="BJ66" s="155" t="str">
        <f t="shared" si="31"/>
        <v>UGANDA</v>
      </c>
      <c r="BK66" s="197">
        <f t="shared" si="32"/>
        <v>0</v>
      </c>
      <c r="BL66" s="197">
        <f t="shared" si="33"/>
        <v>0</v>
      </c>
      <c r="BM66" s="197">
        <f t="shared" si="34"/>
        <v>0</v>
      </c>
      <c r="BN66" s="197">
        <f t="shared" si="35"/>
        <v>0</v>
      </c>
      <c r="BO66" s="197">
        <f t="shared" si="36"/>
        <v>0</v>
      </c>
      <c r="BP66" s="197">
        <f t="shared" si="37"/>
        <v>0</v>
      </c>
      <c r="BQ66" s="197">
        <f t="shared" si="38"/>
        <v>0</v>
      </c>
      <c r="BR66" s="197">
        <f t="shared" si="39"/>
        <v>0</v>
      </c>
      <c r="BS66" s="197">
        <f t="shared" si="40"/>
        <v>0</v>
      </c>
      <c r="BT66" s="197">
        <f t="shared" si="41"/>
        <v>0</v>
      </c>
      <c r="BU66" s="197">
        <f t="shared" si="42"/>
        <v>0</v>
      </c>
      <c r="BV66" s="197">
        <f t="shared" si="43"/>
        <v>0</v>
      </c>
      <c r="BW66" s="197">
        <f t="shared" si="44"/>
        <v>0</v>
      </c>
      <c r="BX66" s="197">
        <f t="shared" si="45"/>
        <v>0</v>
      </c>
      <c r="BY66" s="197">
        <f t="shared" si="46"/>
        <v>0</v>
      </c>
    </row>
    <row r="67" spans="1:79" ht="15" customHeight="1" thickBot="1">
      <c r="A67" s="182">
        <v>65</v>
      </c>
      <c r="B67" s="236"/>
      <c r="C67" s="236"/>
      <c r="D67" s="236"/>
      <c r="E67" s="248"/>
      <c r="F67" s="236"/>
      <c r="G67" s="236"/>
      <c r="H67" s="236"/>
      <c r="I67" s="236"/>
      <c r="J67" s="238"/>
      <c r="K67" s="247"/>
      <c r="L67" s="236"/>
      <c r="M67" s="236"/>
      <c r="N67" s="236"/>
      <c r="O67" s="181"/>
      <c r="P67" s="204"/>
      <c r="Q67" s="269"/>
      <c r="R67" s="269"/>
      <c r="S67" s="269"/>
      <c r="T67" s="213" t="str">
        <f t="shared" si="4"/>
        <v/>
      </c>
      <c r="U67" s="215" t="str">
        <f t="shared" si="0"/>
        <v/>
      </c>
      <c r="V67" s="215" t="str">
        <f t="shared" si="5"/>
        <v>PA-USCRI-02</v>
      </c>
      <c r="W67" s="223" t="str">
        <f t="shared" si="1"/>
        <v/>
      </c>
      <c r="X67" s="223" t="str">
        <f t="shared" si="2"/>
        <v/>
      </c>
      <c r="Y67" s="223" t="str">
        <f t="shared" si="3"/>
        <v/>
      </c>
      <c r="Z67" s="223"/>
      <c r="AA67" s="223"/>
      <c r="AB67" s="223"/>
      <c r="AC67" s="155"/>
      <c r="AK67" s="50" t="s">
        <v>67</v>
      </c>
      <c r="AL67" s="210">
        <f t="shared" si="48"/>
        <v>0</v>
      </c>
      <c r="AN67" s="107" t="s">
        <v>227</v>
      </c>
      <c r="AO67" s="108" t="s">
        <v>228</v>
      </c>
      <c r="AP67" s="79">
        <f t="shared" si="49"/>
        <v>5</v>
      </c>
      <c r="BJ67" s="155" t="str">
        <f t="shared" si="31"/>
        <v>UKRAINE</v>
      </c>
      <c r="BK67" s="197">
        <f t="shared" si="32"/>
        <v>0</v>
      </c>
      <c r="BL67" s="197">
        <f t="shared" si="33"/>
        <v>0</v>
      </c>
      <c r="BM67" s="197">
        <f t="shared" si="34"/>
        <v>0</v>
      </c>
      <c r="BN67" s="197">
        <f t="shared" si="35"/>
        <v>0</v>
      </c>
      <c r="BO67" s="197">
        <f t="shared" si="36"/>
        <v>0</v>
      </c>
      <c r="BP67" s="197">
        <f t="shared" si="37"/>
        <v>0</v>
      </c>
      <c r="BQ67" s="197">
        <f t="shared" si="38"/>
        <v>0</v>
      </c>
      <c r="BR67" s="197">
        <f t="shared" si="39"/>
        <v>0</v>
      </c>
      <c r="BS67" s="197">
        <f t="shared" si="40"/>
        <v>0</v>
      </c>
      <c r="BT67" s="197">
        <f t="shared" si="41"/>
        <v>0</v>
      </c>
      <c r="BU67" s="197">
        <f t="shared" si="42"/>
        <v>0</v>
      </c>
      <c r="BV67" s="197">
        <f t="shared" si="43"/>
        <v>0</v>
      </c>
      <c r="BW67" s="197">
        <f t="shared" si="44"/>
        <v>0</v>
      </c>
      <c r="BX67" s="197">
        <f t="shared" si="45"/>
        <v>0</v>
      </c>
      <c r="BY67" s="197">
        <f t="shared" si="46"/>
        <v>5</v>
      </c>
    </row>
    <row r="68" spans="1:79" ht="15" customHeight="1" thickBot="1">
      <c r="A68" s="182">
        <v>66</v>
      </c>
      <c r="B68" s="249"/>
      <c r="C68" s="249"/>
      <c r="D68" s="249"/>
      <c r="E68" s="250"/>
      <c r="F68" s="236"/>
      <c r="G68" s="236"/>
      <c r="H68" s="236"/>
      <c r="I68" s="236"/>
      <c r="J68" s="238"/>
      <c r="K68" s="247"/>
      <c r="L68" s="236"/>
      <c r="M68" s="236"/>
      <c r="N68" s="236"/>
      <c r="O68" s="161"/>
      <c r="P68" s="204"/>
      <c r="Q68" s="269"/>
      <c r="R68" s="269"/>
      <c r="S68" s="269"/>
      <c r="T68" s="213" t="str">
        <f t="shared" ref="T68:T131" si="50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68" s="215" t="str">
        <f t="shared" ref="U68:U131" si="51">IF(T68="",T68,"NO")</f>
        <v/>
      </c>
      <c r="V68" s="215" t="str">
        <f t="shared" ref="V68:V131" si="52">IF(U68="NO",T68,IF(U68="",V67,""))</f>
        <v>PA-USCRI-02</v>
      </c>
      <c r="W68" s="223" t="str">
        <f t="shared" ref="W68:W131" si="53">IF(COUNTIF(AN:AN,Q:Q),"OK","")</f>
        <v/>
      </c>
      <c r="X68" s="223" t="str">
        <f t="shared" ref="X68:X131" si="54">IF(W68="OK",Q68,"")</f>
        <v/>
      </c>
      <c r="Y68" s="223" t="str">
        <f t="shared" ref="Y68:Y131" si="55">IF(W68="OK",S68,"")</f>
        <v/>
      </c>
      <c r="Z68" s="223"/>
      <c r="AA68" s="223"/>
      <c r="AB68" s="223"/>
      <c r="AC68" s="155"/>
      <c r="AK68" s="50" t="s">
        <v>38</v>
      </c>
      <c r="AL68" s="210">
        <f t="shared" si="48"/>
        <v>0</v>
      </c>
      <c r="AN68" s="107" t="s">
        <v>229</v>
      </c>
      <c r="AO68" s="108" t="s">
        <v>230</v>
      </c>
      <c r="AP68" s="79">
        <f t="shared" si="49"/>
        <v>0</v>
      </c>
      <c r="BJ68" s="155" t="str">
        <f t="shared" si="31"/>
        <v>UZBEKISTAN</v>
      </c>
      <c r="BK68" s="197">
        <f t="shared" si="32"/>
        <v>0</v>
      </c>
      <c r="BL68" s="197">
        <f t="shared" si="33"/>
        <v>0</v>
      </c>
      <c r="BM68" s="197">
        <f t="shared" si="34"/>
        <v>0</v>
      </c>
      <c r="BN68" s="197">
        <f t="shared" si="35"/>
        <v>0</v>
      </c>
      <c r="BO68" s="197">
        <f t="shared" si="36"/>
        <v>0</v>
      </c>
      <c r="BP68" s="197">
        <f t="shared" si="37"/>
        <v>0</v>
      </c>
      <c r="BQ68" s="197">
        <f t="shared" si="38"/>
        <v>0</v>
      </c>
      <c r="BR68" s="197">
        <f t="shared" si="39"/>
        <v>0</v>
      </c>
      <c r="BS68" s="197">
        <f t="shared" si="40"/>
        <v>0</v>
      </c>
      <c r="BT68" s="197">
        <f t="shared" si="41"/>
        <v>0</v>
      </c>
      <c r="BU68" s="197">
        <f t="shared" si="42"/>
        <v>0</v>
      </c>
      <c r="BV68" s="197">
        <f t="shared" si="43"/>
        <v>0</v>
      </c>
      <c r="BW68" s="197">
        <f t="shared" si="44"/>
        <v>0</v>
      </c>
      <c r="BX68" s="197">
        <f t="shared" si="45"/>
        <v>0</v>
      </c>
      <c r="BY68" s="197">
        <f t="shared" si="46"/>
        <v>0</v>
      </c>
    </row>
    <row r="69" spans="1:79" ht="15" customHeight="1" thickBot="1">
      <c r="A69" s="182">
        <v>67</v>
      </c>
      <c r="B69" s="181"/>
      <c r="C69" s="181"/>
      <c r="D69" s="181"/>
      <c r="E69" s="180"/>
      <c r="F69" s="181"/>
      <c r="G69" s="181"/>
      <c r="H69" s="181"/>
      <c r="I69" s="181"/>
      <c r="J69" s="193"/>
      <c r="K69" s="199"/>
      <c r="L69" s="181"/>
      <c r="M69" s="181"/>
      <c r="N69" s="181"/>
      <c r="O69" s="181"/>
      <c r="P69" s="204"/>
      <c r="Q69" s="269"/>
      <c r="R69" s="269"/>
      <c r="S69" s="269"/>
      <c r="T69" s="213" t="str">
        <f t="shared" si="50"/>
        <v/>
      </c>
      <c r="U69" s="215" t="str">
        <f t="shared" si="51"/>
        <v/>
      </c>
      <c r="V69" s="215" t="str">
        <f t="shared" si="52"/>
        <v>PA-USCRI-02</v>
      </c>
      <c r="W69" s="223" t="str">
        <f t="shared" si="53"/>
        <v/>
      </c>
      <c r="X69" s="223" t="str">
        <f t="shared" si="54"/>
        <v/>
      </c>
      <c r="Y69" s="223" t="str">
        <f t="shared" si="55"/>
        <v/>
      </c>
      <c r="Z69" s="223"/>
      <c r="AA69" s="223"/>
      <c r="AB69" s="223"/>
      <c r="AC69" s="155"/>
      <c r="AK69" s="50" t="s">
        <v>265</v>
      </c>
      <c r="AL69" s="210">
        <f t="shared" si="48"/>
        <v>0</v>
      </c>
      <c r="AN69" s="107" t="s">
        <v>231</v>
      </c>
      <c r="AO69" s="108" t="s">
        <v>232</v>
      </c>
      <c r="AP69" s="79">
        <f t="shared" si="49"/>
        <v>0</v>
      </c>
      <c r="BJ69" s="155" t="str">
        <f t="shared" si="31"/>
        <v>VIETNAM</v>
      </c>
      <c r="BK69" s="197">
        <f t="shared" si="32"/>
        <v>0</v>
      </c>
      <c r="BL69" s="197">
        <f t="shared" si="33"/>
        <v>0</v>
      </c>
      <c r="BM69" s="197">
        <f t="shared" si="34"/>
        <v>0</v>
      </c>
      <c r="BN69" s="197">
        <f t="shared" si="35"/>
        <v>0</v>
      </c>
      <c r="BO69" s="197">
        <f t="shared" si="36"/>
        <v>0</v>
      </c>
      <c r="BP69" s="197">
        <f t="shared" si="37"/>
        <v>0</v>
      </c>
      <c r="BQ69" s="197">
        <f t="shared" si="38"/>
        <v>0</v>
      </c>
      <c r="BR69" s="197">
        <f t="shared" si="39"/>
        <v>0</v>
      </c>
      <c r="BS69" s="197">
        <f t="shared" si="40"/>
        <v>0</v>
      </c>
      <c r="BT69" s="197">
        <f t="shared" si="41"/>
        <v>0</v>
      </c>
      <c r="BU69" s="197">
        <f t="shared" si="42"/>
        <v>0</v>
      </c>
      <c r="BV69" s="197">
        <f t="shared" si="43"/>
        <v>0</v>
      </c>
      <c r="BW69" s="197">
        <f t="shared" si="44"/>
        <v>0</v>
      </c>
      <c r="BX69" s="197">
        <f t="shared" si="45"/>
        <v>0</v>
      </c>
      <c r="BY69" s="197">
        <f t="shared" si="46"/>
        <v>0</v>
      </c>
    </row>
    <row r="70" spans="1:79" ht="15" customHeight="1" thickBot="1">
      <c r="A70" s="182">
        <v>68</v>
      </c>
      <c r="B70" s="181"/>
      <c r="C70" s="181"/>
      <c r="D70" s="181"/>
      <c r="E70" s="180"/>
      <c r="F70" s="181"/>
      <c r="G70" s="181"/>
      <c r="H70" s="181"/>
      <c r="I70" s="181"/>
      <c r="J70" s="193"/>
      <c r="K70" s="199"/>
      <c r="L70" s="181"/>
      <c r="M70" s="181"/>
      <c r="N70" s="181"/>
      <c r="O70" s="181"/>
      <c r="P70" s="204"/>
      <c r="Q70" s="269"/>
      <c r="R70" s="269"/>
      <c r="S70" s="269"/>
      <c r="T70" s="213" t="str">
        <f t="shared" si="50"/>
        <v/>
      </c>
      <c r="U70" s="215" t="str">
        <f t="shared" si="51"/>
        <v/>
      </c>
      <c r="V70" s="215" t="str">
        <f t="shared" si="52"/>
        <v>PA-USCRI-02</v>
      </c>
      <c r="W70" s="223" t="str">
        <f>IF(COUNTIF(AN:AN,Q:Q),"OK","")</f>
        <v/>
      </c>
      <c r="X70" s="223" t="str">
        <f>IF(W70="OK",Q70,"")</f>
        <v/>
      </c>
      <c r="Y70" s="223" t="str">
        <f t="shared" si="55"/>
        <v/>
      </c>
      <c r="Z70" s="223"/>
      <c r="AA70" s="223"/>
      <c r="AB70" s="223"/>
      <c r="AC70" s="155"/>
      <c r="AK70" s="50" t="s">
        <v>9</v>
      </c>
      <c r="AL70" s="210">
        <f t="shared" si="48"/>
        <v>0</v>
      </c>
      <c r="AN70" s="183" t="s">
        <v>233</v>
      </c>
      <c r="AO70" s="184" t="s">
        <v>234</v>
      </c>
      <c r="AP70" s="79">
        <f t="shared" si="49"/>
        <v>0</v>
      </c>
      <c r="BJ70" s="155" t="str">
        <f t="shared" si="31"/>
        <v>ZAMBIA</v>
      </c>
      <c r="BK70" s="197">
        <f t="shared" si="32"/>
        <v>0</v>
      </c>
      <c r="BL70" s="197">
        <f t="shared" si="33"/>
        <v>0</v>
      </c>
      <c r="BM70" s="197">
        <f t="shared" si="34"/>
        <v>0</v>
      </c>
      <c r="BN70" s="197">
        <f t="shared" si="35"/>
        <v>0</v>
      </c>
      <c r="BO70" s="197">
        <f t="shared" si="36"/>
        <v>0</v>
      </c>
      <c r="BP70" s="197">
        <f t="shared" si="37"/>
        <v>0</v>
      </c>
      <c r="BQ70" s="197">
        <f t="shared" si="38"/>
        <v>0</v>
      </c>
      <c r="BR70" s="197">
        <f t="shared" si="39"/>
        <v>0</v>
      </c>
      <c r="BS70" s="197">
        <f t="shared" si="40"/>
        <v>0</v>
      </c>
      <c r="BT70" s="197">
        <f t="shared" si="41"/>
        <v>0</v>
      </c>
      <c r="BU70" s="197">
        <f t="shared" si="42"/>
        <v>0</v>
      </c>
      <c r="BV70" s="197">
        <f t="shared" si="43"/>
        <v>0</v>
      </c>
      <c r="BW70" s="197">
        <f t="shared" si="44"/>
        <v>0</v>
      </c>
      <c r="BX70" s="197">
        <f t="shared" si="45"/>
        <v>0</v>
      </c>
      <c r="BY70" s="197">
        <f t="shared" si="46"/>
        <v>0</v>
      </c>
    </row>
    <row r="71" spans="1:79" ht="15" customHeight="1" thickBot="1">
      <c r="A71" s="182">
        <v>69</v>
      </c>
      <c r="B71" s="181"/>
      <c r="C71" s="181"/>
      <c r="D71" s="181"/>
      <c r="E71" s="180"/>
      <c r="F71" s="181"/>
      <c r="G71" s="181"/>
      <c r="H71" s="181"/>
      <c r="I71" s="181"/>
      <c r="J71" s="193"/>
      <c r="K71" s="199"/>
      <c r="L71" s="181"/>
      <c r="M71" s="181"/>
      <c r="N71" s="181"/>
      <c r="O71" s="181"/>
      <c r="P71" s="204"/>
      <c r="Q71" s="269"/>
      <c r="R71" s="269"/>
      <c r="S71" s="269"/>
      <c r="T71" s="213" t="str">
        <f t="shared" si="50"/>
        <v/>
      </c>
      <c r="U71" s="215" t="str">
        <f t="shared" si="51"/>
        <v/>
      </c>
      <c r="V71" s="215" t="str">
        <f t="shared" si="52"/>
        <v>PA-USCRI-02</v>
      </c>
      <c r="W71" s="223" t="str">
        <f t="shared" si="53"/>
        <v/>
      </c>
      <c r="X71" s="223" t="str">
        <f t="shared" si="54"/>
        <v/>
      </c>
      <c r="Y71" s="223" t="str">
        <f t="shared" si="55"/>
        <v/>
      </c>
      <c r="Z71" s="223"/>
      <c r="AA71" s="223"/>
      <c r="AB71" s="223"/>
      <c r="AC71" s="155"/>
      <c r="AK71" s="50" t="s">
        <v>68</v>
      </c>
      <c r="AL71" s="210">
        <f t="shared" si="48"/>
        <v>0</v>
      </c>
      <c r="BK71" s="197">
        <f t="shared" ref="BK71:BY71" si="56">SUM(BK7:BK70)</f>
        <v>0</v>
      </c>
      <c r="BL71" s="197">
        <f t="shared" si="56"/>
        <v>0</v>
      </c>
      <c r="BM71" s="197">
        <f t="shared" si="56"/>
        <v>0</v>
      </c>
      <c r="BN71" s="197">
        <f t="shared" si="56"/>
        <v>0</v>
      </c>
      <c r="BO71" s="197">
        <f t="shared" si="56"/>
        <v>0</v>
      </c>
      <c r="BP71" s="197">
        <f t="shared" si="56"/>
        <v>5</v>
      </c>
      <c r="BQ71" s="197">
        <f t="shared" si="56"/>
        <v>0</v>
      </c>
      <c r="BR71" s="197">
        <f t="shared" si="56"/>
        <v>7</v>
      </c>
      <c r="BS71" s="197">
        <f t="shared" si="56"/>
        <v>0</v>
      </c>
      <c r="BT71" s="197">
        <f t="shared" si="56"/>
        <v>0</v>
      </c>
      <c r="BU71" s="197">
        <f t="shared" si="56"/>
        <v>0</v>
      </c>
      <c r="BV71" s="197">
        <f t="shared" si="56"/>
        <v>0</v>
      </c>
      <c r="BW71" s="197">
        <f t="shared" si="56"/>
        <v>0</v>
      </c>
      <c r="BX71" s="197">
        <f t="shared" si="56"/>
        <v>9</v>
      </c>
      <c r="BY71" s="197">
        <f t="shared" si="56"/>
        <v>5</v>
      </c>
      <c r="CA71" s="110">
        <f>SUM(BK71:BZ71)</f>
        <v>26</v>
      </c>
    </row>
    <row r="72" spans="1:79" ht="15" customHeight="1" thickBot="1">
      <c r="A72" s="182">
        <v>70</v>
      </c>
      <c r="B72" s="181"/>
      <c r="C72" s="181"/>
      <c r="D72" s="181"/>
      <c r="E72" s="180"/>
      <c r="F72" s="181"/>
      <c r="G72" s="181"/>
      <c r="H72" s="181"/>
      <c r="I72" s="181"/>
      <c r="J72" s="193"/>
      <c r="K72" s="199"/>
      <c r="L72" s="181"/>
      <c r="M72" s="181"/>
      <c r="N72" s="181"/>
      <c r="O72" s="181"/>
      <c r="P72" s="204"/>
      <c r="Q72" s="269"/>
      <c r="R72" s="269"/>
      <c r="S72" s="269"/>
      <c r="T72" s="213" t="str">
        <f t="shared" si="50"/>
        <v/>
      </c>
      <c r="U72" s="215" t="str">
        <f t="shared" si="51"/>
        <v/>
      </c>
      <c r="V72" s="215" t="str">
        <f t="shared" si="52"/>
        <v>PA-USCRI-02</v>
      </c>
      <c r="W72" s="223" t="str">
        <f t="shared" si="53"/>
        <v/>
      </c>
      <c r="X72" s="223" t="str">
        <f t="shared" si="54"/>
        <v/>
      </c>
      <c r="Y72" s="223" t="str">
        <f t="shared" si="55"/>
        <v/>
      </c>
      <c r="Z72" s="223"/>
      <c r="AA72" s="223"/>
      <c r="AB72" s="223"/>
      <c r="AC72" s="155"/>
      <c r="AK72" s="50" t="s">
        <v>101</v>
      </c>
      <c r="AL72" s="210">
        <f t="shared" si="48"/>
        <v>0</v>
      </c>
    </row>
    <row r="73" spans="1:79" ht="15" customHeight="1" thickBot="1">
      <c r="A73" s="182">
        <v>71</v>
      </c>
      <c r="B73" s="181"/>
      <c r="C73" s="181"/>
      <c r="D73" s="181"/>
      <c r="E73" s="180"/>
      <c r="F73" s="181"/>
      <c r="G73" s="181"/>
      <c r="H73" s="181"/>
      <c r="I73" s="181"/>
      <c r="J73" s="193"/>
      <c r="K73" s="199"/>
      <c r="L73" s="181"/>
      <c r="M73" s="181"/>
      <c r="N73" s="181"/>
      <c r="O73" s="181"/>
      <c r="P73" s="204"/>
      <c r="Q73" s="269"/>
      <c r="R73" s="269"/>
      <c r="S73" s="269"/>
      <c r="T73" s="213" t="str">
        <f t="shared" si="50"/>
        <v/>
      </c>
      <c r="U73" s="215" t="str">
        <f t="shared" si="51"/>
        <v/>
      </c>
      <c r="V73" s="215" t="str">
        <f t="shared" si="52"/>
        <v>PA-USCRI-02</v>
      </c>
      <c r="W73" s="223" t="str">
        <f t="shared" si="53"/>
        <v/>
      </c>
      <c r="X73" s="223" t="str">
        <f t="shared" si="54"/>
        <v/>
      </c>
      <c r="Y73" s="223" t="str">
        <f t="shared" si="55"/>
        <v/>
      </c>
      <c r="Z73" s="223"/>
      <c r="AA73" s="223"/>
      <c r="AB73" s="223"/>
      <c r="AC73" s="155"/>
      <c r="AK73" s="50" t="s">
        <v>69</v>
      </c>
      <c r="AL73" s="210">
        <f t="shared" si="48"/>
        <v>0</v>
      </c>
    </row>
    <row r="74" spans="1:79" ht="15" customHeight="1" thickBot="1">
      <c r="A74" s="182">
        <v>72</v>
      </c>
      <c r="B74" s="181"/>
      <c r="C74" s="181"/>
      <c r="D74" s="181"/>
      <c r="E74" s="180"/>
      <c r="F74" s="181"/>
      <c r="G74" s="181"/>
      <c r="H74" s="181"/>
      <c r="I74" s="181"/>
      <c r="J74" s="193"/>
      <c r="K74" s="199"/>
      <c r="L74" s="181"/>
      <c r="M74" s="181"/>
      <c r="N74" s="181"/>
      <c r="O74" s="181"/>
      <c r="P74" s="204"/>
      <c r="Q74" s="269"/>
      <c r="R74" s="269"/>
      <c r="S74" s="269"/>
      <c r="T74" s="213" t="str">
        <f t="shared" si="50"/>
        <v/>
      </c>
      <c r="U74" s="215" t="str">
        <f t="shared" si="51"/>
        <v/>
      </c>
      <c r="V74" s="215" t="str">
        <f t="shared" si="52"/>
        <v>PA-USCRI-02</v>
      </c>
      <c r="W74" s="223" t="str">
        <f t="shared" si="53"/>
        <v/>
      </c>
      <c r="X74" s="223" t="str">
        <f t="shared" si="54"/>
        <v/>
      </c>
      <c r="Y74" s="223" t="str">
        <f t="shared" si="55"/>
        <v/>
      </c>
      <c r="Z74" s="223"/>
      <c r="AA74" s="223"/>
      <c r="AB74" s="223"/>
      <c r="AC74" s="155"/>
      <c r="AK74" s="50" t="s">
        <v>104</v>
      </c>
      <c r="AL74" s="210">
        <f t="shared" si="48"/>
        <v>0</v>
      </c>
    </row>
    <row r="75" spans="1:79" ht="15" customHeight="1" thickBot="1">
      <c r="A75" s="182">
        <v>73</v>
      </c>
      <c r="B75" s="181"/>
      <c r="C75" s="181"/>
      <c r="D75" s="181"/>
      <c r="E75" s="180"/>
      <c r="F75" s="181"/>
      <c r="G75" s="181"/>
      <c r="H75" s="181"/>
      <c r="I75" s="181"/>
      <c r="J75" s="193"/>
      <c r="K75" s="199"/>
      <c r="L75" s="181"/>
      <c r="M75" s="181"/>
      <c r="N75" s="181"/>
      <c r="O75" s="181"/>
      <c r="P75" s="204"/>
      <c r="Q75" s="269"/>
      <c r="R75" s="269"/>
      <c r="S75" s="269"/>
      <c r="T75" s="213" t="str">
        <f t="shared" si="50"/>
        <v/>
      </c>
      <c r="U75" s="215" t="str">
        <f t="shared" si="51"/>
        <v/>
      </c>
      <c r="V75" s="215" t="str">
        <f t="shared" si="52"/>
        <v>PA-USCRI-02</v>
      </c>
      <c r="W75" s="223" t="str">
        <f t="shared" si="53"/>
        <v/>
      </c>
      <c r="X75" s="223" t="str">
        <f t="shared" si="54"/>
        <v/>
      </c>
      <c r="Y75" s="223" t="str">
        <f t="shared" si="55"/>
        <v/>
      </c>
      <c r="Z75" s="223"/>
      <c r="AA75" s="223"/>
      <c r="AB75" s="223"/>
      <c r="AC75" s="155"/>
      <c r="AK75" s="50" t="s">
        <v>70</v>
      </c>
      <c r="AL75" s="210">
        <f t="shared" si="48"/>
        <v>0</v>
      </c>
    </row>
    <row r="76" spans="1:79" ht="15" customHeight="1" thickBot="1">
      <c r="A76" s="182">
        <v>74</v>
      </c>
      <c r="B76" s="181"/>
      <c r="C76" s="181"/>
      <c r="D76" s="181"/>
      <c r="E76" s="180"/>
      <c r="F76" s="181"/>
      <c r="G76" s="181"/>
      <c r="H76" s="181"/>
      <c r="I76" s="181"/>
      <c r="J76" s="193"/>
      <c r="K76" s="199"/>
      <c r="L76" s="181"/>
      <c r="M76" s="181"/>
      <c r="N76" s="181"/>
      <c r="O76" s="181"/>
      <c r="P76" s="204"/>
      <c r="Q76" s="269"/>
      <c r="R76" s="269"/>
      <c r="S76" s="269"/>
      <c r="T76" s="213" t="str">
        <f t="shared" si="50"/>
        <v/>
      </c>
      <c r="U76" s="215" t="str">
        <f t="shared" si="51"/>
        <v/>
      </c>
      <c r="V76" s="215" t="str">
        <f t="shared" si="52"/>
        <v>PA-USCRI-02</v>
      </c>
      <c r="W76" s="223" t="str">
        <f t="shared" si="53"/>
        <v/>
      </c>
      <c r="X76" s="223" t="str">
        <f t="shared" si="54"/>
        <v/>
      </c>
      <c r="Y76" s="223" t="str">
        <f t="shared" si="55"/>
        <v/>
      </c>
      <c r="Z76" s="223"/>
      <c r="AA76" s="223"/>
      <c r="AB76" s="223"/>
      <c r="AC76" s="155"/>
      <c r="AK76" s="50" t="s">
        <v>91</v>
      </c>
      <c r="AL76" s="210">
        <f t="shared" si="48"/>
        <v>0</v>
      </c>
    </row>
    <row r="77" spans="1:79" ht="15" customHeight="1" thickBot="1">
      <c r="A77" s="182">
        <v>75</v>
      </c>
      <c r="B77" s="181"/>
      <c r="C77" s="181"/>
      <c r="D77" s="181"/>
      <c r="E77" s="180"/>
      <c r="F77" s="181"/>
      <c r="G77" s="181"/>
      <c r="H77" s="181"/>
      <c r="I77" s="181"/>
      <c r="J77" s="193"/>
      <c r="K77" s="199"/>
      <c r="L77" s="181"/>
      <c r="M77" s="181"/>
      <c r="N77" s="181"/>
      <c r="O77" s="181"/>
      <c r="P77" s="204"/>
      <c r="Q77" s="269"/>
      <c r="R77" s="269"/>
      <c r="S77" s="269"/>
      <c r="T77" s="213" t="str">
        <f t="shared" si="50"/>
        <v/>
      </c>
      <c r="U77" s="215" t="str">
        <f t="shared" si="51"/>
        <v/>
      </c>
      <c r="V77" s="215" t="str">
        <f t="shared" si="52"/>
        <v>PA-USCRI-02</v>
      </c>
      <c r="W77" s="223" t="str">
        <f t="shared" si="53"/>
        <v/>
      </c>
      <c r="X77" s="223" t="str">
        <f t="shared" si="54"/>
        <v/>
      </c>
      <c r="Y77" s="223" t="str">
        <f t="shared" si="55"/>
        <v/>
      </c>
      <c r="Z77" s="223"/>
      <c r="AA77" s="223"/>
      <c r="AB77" s="223"/>
      <c r="AC77" s="155"/>
      <c r="AK77" s="50" t="s">
        <v>39</v>
      </c>
      <c r="AL77" s="210">
        <f t="shared" si="48"/>
        <v>0</v>
      </c>
      <c r="AN77" s="185"/>
      <c r="AO77" s="186" t="s">
        <v>235</v>
      </c>
      <c r="AP77" s="187">
        <f>SUM(AP7:AP76)</f>
        <v>26</v>
      </c>
    </row>
    <row r="78" spans="1:79" ht="15" customHeight="1">
      <c r="A78" s="182">
        <v>76</v>
      </c>
      <c r="B78" s="181"/>
      <c r="C78" s="181"/>
      <c r="D78" s="181"/>
      <c r="E78" s="180"/>
      <c r="F78" s="181"/>
      <c r="G78" s="181"/>
      <c r="H78" s="181"/>
      <c r="I78" s="181"/>
      <c r="J78" s="193"/>
      <c r="K78" s="199"/>
      <c r="L78" s="181"/>
      <c r="M78" s="181"/>
      <c r="N78" s="181"/>
      <c r="O78" s="181"/>
      <c r="P78" s="204"/>
      <c r="Q78" s="269"/>
      <c r="R78" s="269"/>
      <c r="S78" s="269"/>
      <c r="T78" s="213" t="str">
        <f t="shared" si="50"/>
        <v/>
      </c>
      <c r="U78" s="215" t="str">
        <f t="shared" si="51"/>
        <v/>
      </c>
      <c r="V78" s="215" t="str">
        <f t="shared" si="52"/>
        <v>PA-USCRI-02</v>
      </c>
      <c r="W78" s="223" t="str">
        <f t="shared" si="53"/>
        <v/>
      </c>
      <c r="X78" s="223" t="str">
        <f t="shared" si="54"/>
        <v/>
      </c>
      <c r="Y78" s="223" t="str">
        <f t="shared" si="55"/>
        <v/>
      </c>
      <c r="Z78" s="223"/>
      <c r="AA78" s="223"/>
      <c r="AB78" s="223"/>
      <c r="AC78" s="155"/>
      <c r="AL78" s="210"/>
      <c r="AN78" s="48"/>
      <c r="AO78" s="81" t="s">
        <v>53</v>
      </c>
      <c r="AP78" s="81"/>
    </row>
    <row r="79" spans="1:79" ht="15" customHeight="1">
      <c r="A79" s="182">
        <v>77</v>
      </c>
      <c r="B79" s="181"/>
      <c r="C79" s="181"/>
      <c r="D79" s="181"/>
      <c r="E79" s="180"/>
      <c r="F79" s="181"/>
      <c r="G79" s="181"/>
      <c r="H79" s="181"/>
      <c r="I79" s="181"/>
      <c r="J79" s="193"/>
      <c r="K79" s="199"/>
      <c r="L79" s="181"/>
      <c r="M79" s="181"/>
      <c r="N79" s="181"/>
      <c r="O79" s="181"/>
      <c r="P79" s="204"/>
      <c r="Q79" s="269"/>
      <c r="R79" s="269"/>
      <c r="S79" s="269"/>
      <c r="T79" s="213" t="str">
        <f t="shared" si="50"/>
        <v/>
      </c>
      <c r="U79" s="215" t="str">
        <f t="shared" si="51"/>
        <v/>
      </c>
      <c r="V79" s="215" t="str">
        <f t="shared" si="52"/>
        <v>PA-USCRI-02</v>
      </c>
      <c r="W79" s="223" t="str">
        <f t="shared" si="53"/>
        <v/>
      </c>
      <c r="X79" s="223" t="str">
        <f t="shared" si="54"/>
        <v/>
      </c>
      <c r="Y79" s="223" t="str">
        <f t="shared" si="55"/>
        <v/>
      </c>
      <c r="Z79" s="223"/>
      <c r="AA79" s="223"/>
      <c r="AB79" s="223"/>
      <c r="AC79" s="155"/>
      <c r="AL79" s="210"/>
    </row>
    <row r="80" spans="1:79" ht="15" customHeight="1" thickBot="1">
      <c r="A80" s="182">
        <v>78</v>
      </c>
      <c r="B80" s="181"/>
      <c r="C80" s="181"/>
      <c r="D80" s="181"/>
      <c r="E80" s="180"/>
      <c r="F80" s="181"/>
      <c r="G80" s="181"/>
      <c r="H80" s="181"/>
      <c r="I80" s="181"/>
      <c r="J80" s="193"/>
      <c r="K80" s="199"/>
      <c r="L80" s="181"/>
      <c r="M80" s="181"/>
      <c r="N80" s="181"/>
      <c r="O80" s="181"/>
      <c r="P80" s="204"/>
      <c r="Q80" s="269"/>
      <c r="R80" s="269"/>
      <c r="S80" s="269"/>
      <c r="T80" s="213" t="str">
        <f t="shared" si="50"/>
        <v/>
      </c>
      <c r="U80" s="215" t="str">
        <f t="shared" si="51"/>
        <v/>
      </c>
      <c r="V80" s="215" t="str">
        <f t="shared" si="52"/>
        <v>PA-USCRI-02</v>
      </c>
      <c r="W80" s="223" t="str">
        <f t="shared" si="53"/>
        <v/>
      </c>
      <c r="X80" s="223" t="str">
        <f t="shared" si="54"/>
        <v/>
      </c>
      <c r="Y80" s="223" t="str">
        <f t="shared" si="55"/>
        <v/>
      </c>
      <c r="Z80" s="223"/>
      <c r="AA80" s="223"/>
      <c r="AB80" s="223"/>
      <c r="AC80" s="155"/>
      <c r="AL80" s="210"/>
    </row>
    <row r="81" spans="1:38" ht="15" customHeight="1" thickBot="1">
      <c r="A81" s="182">
        <v>79</v>
      </c>
      <c r="B81" s="181"/>
      <c r="C81" s="181"/>
      <c r="D81" s="181"/>
      <c r="E81" s="180"/>
      <c r="F81" s="181"/>
      <c r="G81" s="181"/>
      <c r="H81" s="181"/>
      <c r="I81" s="181"/>
      <c r="J81" s="193"/>
      <c r="K81" s="199"/>
      <c r="L81" s="181"/>
      <c r="M81" s="181"/>
      <c r="N81" s="181"/>
      <c r="O81" s="181"/>
      <c r="P81" s="204"/>
      <c r="Q81" s="269"/>
      <c r="R81" s="269"/>
      <c r="S81" s="269"/>
      <c r="T81" s="213" t="str">
        <f t="shared" si="50"/>
        <v/>
      </c>
      <c r="U81" s="215" t="str">
        <f t="shared" si="51"/>
        <v/>
      </c>
      <c r="V81" s="215" t="str">
        <f t="shared" si="52"/>
        <v>PA-USCRI-02</v>
      </c>
      <c r="W81" s="223" t="str">
        <f t="shared" si="53"/>
        <v/>
      </c>
      <c r="X81" s="223" t="str">
        <f t="shared" si="54"/>
        <v/>
      </c>
      <c r="Y81" s="223" t="str">
        <f>IF(W81="OK",S81,"")</f>
        <v/>
      </c>
      <c r="Z81" s="223"/>
      <c r="AA81" s="223"/>
      <c r="AB81" s="223"/>
      <c r="AC81" s="155"/>
      <c r="AK81" s="43" t="s">
        <v>59</v>
      </c>
      <c r="AL81" s="210"/>
    </row>
    <row r="82" spans="1:38" ht="15" customHeight="1" thickBot="1">
      <c r="A82" s="182">
        <v>80</v>
      </c>
      <c r="B82" s="181"/>
      <c r="C82" s="181"/>
      <c r="D82" s="181"/>
      <c r="E82" s="180"/>
      <c r="F82" s="181"/>
      <c r="G82" s="181"/>
      <c r="H82" s="181"/>
      <c r="I82" s="181"/>
      <c r="J82" s="193"/>
      <c r="K82" s="199"/>
      <c r="L82" s="181"/>
      <c r="M82" s="181"/>
      <c r="N82" s="181"/>
      <c r="O82" s="181"/>
      <c r="P82" s="204"/>
      <c r="Q82" s="269"/>
      <c r="R82" s="269"/>
      <c r="S82" s="269"/>
      <c r="T82" s="213" t="str">
        <f t="shared" si="50"/>
        <v/>
      </c>
      <c r="U82" s="215" t="str">
        <f t="shared" si="51"/>
        <v/>
      </c>
      <c r="V82" s="215" t="str">
        <f t="shared" si="52"/>
        <v>PA-USCRI-02</v>
      </c>
      <c r="W82" s="223" t="str">
        <f t="shared" si="53"/>
        <v/>
      </c>
      <c r="X82" s="223" t="str">
        <f t="shared" si="54"/>
        <v/>
      </c>
      <c r="Y82" s="223" t="str">
        <f>IF(W82="OK",S82,"")</f>
        <v/>
      </c>
      <c r="Z82" s="223"/>
      <c r="AA82" s="223"/>
      <c r="AB82" s="223"/>
      <c r="AC82" s="155"/>
      <c r="AK82" s="50" t="s">
        <v>65</v>
      </c>
      <c r="AL82" s="210">
        <f>SUMIFS($K:$K,$B:$B,$AK$81, $E:$E,AK82)</f>
        <v>0</v>
      </c>
    </row>
    <row r="83" spans="1:38" ht="15" customHeight="1" thickBot="1">
      <c r="A83" s="182">
        <v>81</v>
      </c>
      <c r="B83" s="181"/>
      <c r="C83" s="181"/>
      <c r="D83" s="181"/>
      <c r="E83" s="180"/>
      <c r="F83" s="181"/>
      <c r="G83" s="181"/>
      <c r="H83" s="181"/>
      <c r="I83" s="181"/>
      <c r="J83" s="193"/>
      <c r="K83" s="199"/>
      <c r="L83" s="181"/>
      <c r="M83" s="181"/>
      <c r="N83" s="181"/>
      <c r="O83" s="181"/>
      <c r="P83" s="204"/>
      <c r="Q83" s="269"/>
      <c r="R83" s="269"/>
      <c r="S83" s="269"/>
      <c r="T83" s="213" t="str">
        <f t="shared" si="50"/>
        <v/>
      </c>
      <c r="U83" s="215" t="str">
        <f t="shared" si="51"/>
        <v/>
      </c>
      <c r="V83" s="215" t="str">
        <f t="shared" si="52"/>
        <v>PA-USCRI-02</v>
      </c>
      <c r="W83" s="223" t="str">
        <f t="shared" si="53"/>
        <v/>
      </c>
      <c r="X83" s="223" t="str">
        <f t="shared" si="54"/>
        <v/>
      </c>
      <c r="Y83" s="223" t="str">
        <f t="shared" si="55"/>
        <v/>
      </c>
      <c r="Z83" s="223"/>
      <c r="AA83" s="223"/>
      <c r="AB83" s="223"/>
      <c r="AC83" s="155"/>
      <c r="AK83" s="50" t="s">
        <v>66</v>
      </c>
      <c r="AL83" s="210">
        <f t="shared" ref="AL83:AL91" si="57">SUMIFS($K:$K,$B:$B,$AK$81, $E:$E,AK83)</f>
        <v>0</v>
      </c>
    </row>
    <row r="84" spans="1:38" ht="15" customHeight="1" thickBot="1">
      <c r="A84" s="182">
        <v>82</v>
      </c>
      <c r="B84" s="181"/>
      <c r="C84" s="181"/>
      <c r="D84" s="181"/>
      <c r="E84" s="180"/>
      <c r="F84" s="181"/>
      <c r="G84" s="181"/>
      <c r="H84" s="181"/>
      <c r="I84" s="181"/>
      <c r="J84" s="193"/>
      <c r="K84" s="199"/>
      <c r="L84" s="181"/>
      <c r="M84" s="181"/>
      <c r="N84" s="181"/>
      <c r="O84" s="181"/>
      <c r="P84" s="204"/>
      <c r="Q84" s="269"/>
      <c r="R84" s="269"/>
      <c r="S84" s="269"/>
      <c r="T84" s="213" t="str">
        <f t="shared" si="50"/>
        <v/>
      </c>
      <c r="U84" s="215" t="str">
        <f t="shared" si="51"/>
        <v/>
      </c>
      <c r="V84" s="215" t="str">
        <f t="shared" si="52"/>
        <v>PA-USCRI-02</v>
      </c>
      <c r="W84" s="223" t="str">
        <f t="shared" si="53"/>
        <v/>
      </c>
      <c r="X84" s="223" t="str">
        <f t="shared" si="54"/>
        <v/>
      </c>
      <c r="Y84" s="223" t="str">
        <f t="shared" si="55"/>
        <v/>
      </c>
      <c r="Z84" s="223"/>
      <c r="AA84" s="223"/>
      <c r="AB84" s="223"/>
      <c r="AC84" s="155"/>
      <c r="AK84" s="50" t="s">
        <v>6</v>
      </c>
      <c r="AL84" s="210">
        <f t="shared" si="57"/>
        <v>0</v>
      </c>
    </row>
    <row r="85" spans="1:38" ht="15" customHeight="1" thickBot="1">
      <c r="A85" s="182">
        <v>83</v>
      </c>
      <c r="B85" s="181"/>
      <c r="C85" s="181"/>
      <c r="D85" s="181"/>
      <c r="E85" s="180"/>
      <c r="F85" s="181"/>
      <c r="G85" s="181"/>
      <c r="H85" s="181"/>
      <c r="I85" s="181"/>
      <c r="J85" s="193"/>
      <c r="K85" s="199"/>
      <c r="L85" s="181"/>
      <c r="M85" s="181"/>
      <c r="N85" s="181"/>
      <c r="O85" s="181"/>
      <c r="P85" s="204"/>
      <c r="Q85" s="269"/>
      <c r="R85" s="269"/>
      <c r="S85" s="269"/>
      <c r="T85" s="213" t="str">
        <f t="shared" si="50"/>
        <v/>
      </c>
      <c r="U85" s="215" t="str">
        <f t="shared" si="51"/>
        <v/>
      </c>
      <c r="V85" s="215" t="str">
        <f t="shared" si="52"/>
        <v>PA-USCRI-02</v>
      </c>
      <c r="W85" s="223" t="str">
        <f t="shared" si="53"/>
        <v/>
      </c>
      <c r="X85" s="223" t="str">
        <f t="shared" si="54"/>
        <v/>
      </c>
      <c r="Y85" s="223" t="str">
        <f t="shared" si="55"/>
        <v/>
      </c>
      <c r="Z85" s="223"/>
      <c r="AA85" s="223"/>
      <c r="AB85" s="223"/>
      <c r="AC85" s="155"/>
      <c r="AK85" s="50" t="s">
        <v>8</v>
      </c>
      <c r="AL85" s="210">
        <f>SUMIFS($K:$K,$B:$B,$AK$81, $E:$E,AK85)</f>
        <v>7</v>
      </c>
    </row>
    <row r="86" spans="1:38" ht="15" customHeight="1" thickBot="1">
      <c r="A86" s="182">
        <v>84</v>
      </c>
      <c r="B86" s="181"/>
      <c r="C86" s="181"/>
      <c r="D86" s="181"/>
      <c r="E86" s="180"/>
      <c r="F86" s="181"/>
      <c r="G86" s="181"/>
      <c r="H86" s="181"/>
      <c r="I86" s="181"/>
      <c r="J86" s="193"/>
      <c r="K86" s="199"/>
      <c r="L86" s="181"/>
      <c r="M86" s="181"/>
      <c r="N86" s="181"/>
      <c r="O86" s="181"/>
      <c r="P86" s="204"/>
      <c r="Q86" s="269"/>
      <c r="R86" s="269"/>
      <c r="S86" s="269"/>
      <c r="T86" s="213" t="str">
        <f t="shared" si="50"/>
        <v/>
      </c>
      <c r="U86" s="215" t="str">
        <f t="shared" si="51"/>
        <v/>
      </c>
      <c r="V86" s="215" t="str">
        <f t="shared" si="52"/>
        <v>PA-USCRI-02</v>
      </c>
      <c r="W86" s="223" t="str">
        <f t="shared" si="53"/>
        <v/>
      </c>
      <c r="X86" s="223" t="str">
        <f t="shared" si="54"/>
        <v/>
      </c>
      <c r="Y86" s="223" t="str">
        <f t="shared" si="55"/>
        <v/>
      </c>
      <c r="Z86" s="223"/>
      <c r="AA86" s="223"/>
      <c r="AB86" s="223"/>
      <c r="AC86" s="155"/>
      <c r="AK86" s="50" t="s">
        <v>121</v>
      </c>
      <c r="AL86" s="210">
        <f t="shared" si="57"/>
        <v>0</v>
      </c>
    </row>
    <row r="87" spans="1:38" ht="15" customHeight="1" thickBot="1">
      <c r="A87" s="182">
        <v>85</v>
      </c>
      <c r="B87" s="181"/>
      <c r="C87" s="181"/>
      <c r="D87" s="181"/>
      <c r="E87" s="180"/>
      <c r="F87" s="181"/>
      <c r="G87" s="181"/>
      <c r="H87" s="181"/>
      <c r="I87" s="181"/>
      <c r="J87" s="193"/>
      <c r="K87" s="199"/>
      <c r="L87" s="181"/>
      <c r="M87" s="181"/>
      <c r="N87" s="181"/>
      <c r="O87" s="181"/>
      <c r="P87" s="204"/>
      <c r="Q87" s="269"/>
      <c r="R87" s="269"/>
      <c r="S87" s="269"/>
      <c r="T87" s="213" t="str">
        <f t="shared" si="50"/>
        <v/>
      </c>
      <c r="U87" s="215" t="str">
        <f t="shared" si="51"/>
        <v/>
      </c>
      <c r="V87" s="215" t="str">
        <f t="shared" si="52"/>
        <v>PA-USCRI-02</v>
      </c>
      <c r="W87" s="223" t="str">
        <f t="shared" si="53"/>
        <v/>
      </c>
      <c r="X87" s="223" t="str">
        <f t="shared" si="54"/>
        <v/>
      </c>
      <c r="Y87" s="223" t="str">
        <f t="shared" si="55"/>
        <v/>
      </c>
      <c r="Z87" s="223"/>
      <c r="AA87" s="223"/>
      <c r="AB87" s="223"/>
      <c r="AC87" s="155"/>
      <c r="AK87" s="50" t="s">
        <v>71</v>
      </c>
      <c r="AL87" s="210">
        <f t="shared" si="57"/>
        <v>0</v>
      </c>
    </row>
    <row r="88" spans="1:38" ht="15" customHeight="1" thickBot="1">
      <c r="A88" s="182">
        <v>86</v>
      </c>
      <c r="B88" s="181"/>
      <c r="C88" s="181"/>
      <c r="D88" s="181"/>
      <c r="E88" s="180"/>
      <c r="F88" s="181"/>
      <c r="G88" s="181"/>
      <c r="H88" s="181"/>
      <c r="I88" s="181"/>
      <c r="J88" s="193"/>
      <c r="K88" s="199"/>
      <c r="L88" s="181"/>
      <c r="M88" s="181"/>
      <c r="N88" s="181"/>
      <c r="O88" s="181"/>
      <c r="P88" s="204"/>
      <c r="Q88" s="269"/>
      <c r="R88" s="269"/>
      <c r="S88" s="269"/>
      <c r="T88" s="213" t="str">
        <f t="shared" si="50"/>
        <v/>
      </c>
      <c r="U88" s="215" t="str">
        <f t="shared" si="51"/>
        <v/>
      </c>
      <c r="V88" s="215" t="str">
        <f t="shared" si="52"/>
        <v>PA-USCRI-02</v>
      </c>
      <c r="W88" s="223" t="str">
        <f t="shared" si="53"/>
        <v/>
      </c>
      <c r="X88" s="223" t="str">
        <f t="shared" si="54"/>
        <v/>
      </c>
      <c r="Y88" s="223" t="str">
        <f t="shared" si="55"/>
        <v/>
      </c>
      <c r="Z88" s="223"/>
      <c r="AA88" s="223"/>
      <c r="AB88" s="223"/>
      <c r="AC88" s="155"/>
      <c r="AK88" s="50" t="s">
        <v>9</v>
      </c>
      <c r="AL88" s="210">
        <f t="shared" si="57"/>
        <v>0</v>
      </c>
    </row>
    <row r="89" spans="1:38" ht="15" customHeight="1" thickBot="1">
      <c r="A89" s="182">
        <v>87</v>
      </c>
      <c r="B89" s="181"/>
      <c r="C89" s="181"/>
      <c r="D89" s="181"/>
      <c r="E89" s="180"/>
      <c r="F89" s="181"/>
      <c r="G89" s="181"/>
      <c r="H89" s="181"/>
      <c r="I89" s="181"/>
      <c r="J89" s="193"/>
      <c r="K89" s="199"/>
      <c r="L89" s="181"/>
      <c r="M89" s="181"/>
      <c r="N89" s="181"/>
      <c r="O89" s="181"/>
      <c r="P89" s="204"/>
      <c r="Q89" s="269"/>
      <c r="R89" s="269"/>
      <c r="S89" s="269"/>
      <c r="T89" s="213" t="str">
        <f t="shared" si="50"/>
        <v/>
      </c>
      <c r="U89" s="215" t="str">
        <f t="shared" si="51"/>
        <v/>
      </c>
      <c r="V89" s="215" t="str">
        <f t="shared" si="52"/>
        <v>PA-USCRI-02</v>
      </c>
      <c r="W89" s="223" t="str">
        <f t="shared" si="53"/>
        <v/>
      </c>
      <c r="X89" s="223" t="str">
        <f t="shared" si="54"/>
        <v/>
      </c>
      <c r="Y89" s="223" t="str">
        <f t="shared" si="55"/>
        <v/>
      </c>
      <c r="Z89" s="223"/>
      <c r="AA89" s="223"/>
      <c r="AB89" s="223"/>
      <c r="AC89" s="155"/>
      <c r="AK89" s="50" t="s">
        <v>72</v>
      </c>
      <c r="AL89" s="210">
        <f t="shared" si="57"/>
        <v>0</v>
      </c>
    </row>
    <row r="90" spans="1:38" ht="15" customHeight="1" thickBot="1">
      <c r="A90" s="182">
        <v>88</v>
      </c>
      <c r="B90" s="181"/>
      <c r="C90" s="181"/>
      <c r="D90" s="181"/>
      <c r="E90" s="180"/>
      <c r="F90" s="181"/>
      <c r="G90" s="181"/>
      <c r="H90" s="181"/>
      <c r="I90" s="181"/>
      <c r="J90" s="193"/>
      <c r="K90" s="199"/>
      <c r="L90" s="181"/>
      <c r="M90" s="181"/>
      <c r="N90" s="181"/>
      <c r="O90" s="181"/>
      <c r="P90" s="204"/>
      <c r="Q90" s="269"/>
      <c r="R90" s="269"/>
      <c r="S90" s="269"/>
      <c r="T90" s="213" t="str">
        <f t="shared" si="50"/>
        <v/>
      </c>
      <c r="U90" s="215" t="str">
        <f t="shared" si="51"/>
        <v/>
      </c>
      <c r="V90" s="215" t="str">
        <f t="shared" si="52"/>
        <v>PA-USCRI-02</v>
      </c>
      <c r="W90" s="223" t="str">
        <f t="shared" si="53"/>
        <v/>
      </c>
      <c r="X90" s="223" t="str">
        <f t="shared" si="54"/>
        <v/>
      </c>
      <c r="Y90" s="223" t="str">
        <f t="shared" si="55"/>
        <v/>
      </c>
      <c r="Z90" s="223"/>
      <c r="AA90" s="223"/>
      <c r="AB90" s="223"/>
      <c r="AC90" s="155"/>
      <c r="AK90" s="50" t="s">
        <v>39</v>
      </c>
      <c r="AL90" s="210">
        <f t="shared" si="57"/>
        <v>0</v>
      </c>
    </row>
    <row r="91" spans="1:38" ht="15" customHeight="1" thickBot="1">
      <c r="A91" s="182">
        <v>89</v>
      </c>
      <c r="B91" s="181"/>
      <c r="C91" s="181"/>
      <c r="D91" s="181"/>
      <c r="E91" s="180"/>
      <c r="F91" s="181"/>
      <c r="G91" s="181"/>
      <c r="H91" s="181"/>
      <c r="I91" s="181"/>
      <c r="J91" s="193"/>
      <c r="K91" s="199"/>
      <c r="L91" s="181"/>
      <c r="M91" s="181"/>
      <c r="N91" s="181"/>
      <c r="O91" s="181"/>
      <c r="P91" s="204"/>
      <c r="Q91" s="269"/>
      <c r="R91" s="269"/>
      <c r="S91" s="269"/>
      <c r="T91" s="213" t="str">
        <f t="shared" si="50"/>
        <v/>
      </c>
      <c r="U91" s="215" t="str">
        <f t="shared" si="51"/>
        <v/>
      </c>
      <c r="V91" s="215" t="str">
        <f t="shared" si="52"/>
        <v>PA-USCRI-02</v>
      </c>
      <c r="W91" s="223" t="str">
        <f t="shared" si="53"/>
        <v/>
      </c>
      <c r="X91" s="223" t="str">
        <f>IF(W91="OK",Q91,"")</f>
        <v/>
      </c>
      <c r="Y91" s="223" t="str">
        <f t="shared" si="55"/>
        <v/>
      </c>
      <c r="Z91" s="223"/>
      <c r="AA91" s="223"/>
      <c r="AB91" s="223"/>
      <c r="AC91" s="155"/>
      <c r="AK91" s="50" t="s">
        <v>73</v>
      </c>
      <c r="AL91" s="210">
        <f t="shared" si="57"/>
        <v>0</v>
      </c>
    </row>
    <row r="92" spans="1:38" ht="15" customHeight="1">
      <c r="A92" s="182">
        <v>90</v>
      </c>
      <c r="B92" s="181"/>
      <c r="C92" s="181"/>
      <c r="D92" s="181"/>
      <c r="E92" s="180"/>
      <c r="F92" s="181"/>
      <c r="G92" s="181"/>
      <c r="H92" s="181"/>
      <c r="I92" s="181"/>
      <c r="J92" s="193"/>
      <c r="K92" s="199"/>
      <c r="L92" s="181"/>
      <c r="M92" s="181"/>
      <c r="N92" s="181"/>
      <c r="O92" s="181"/>
      <c r="P92" s="204"/>
      <c r="Q92" s="269"/>
      <c r="R92" s="269"/>
      <c r="S92" s="269"/>
      <c r="T92" s="213" t="str">
        <f t="shared" si="50"/>
        <v/>
      </c>
      <c r="U92" s="215" t="str">
        <f t="shared" si="51"/>
        <v/>
      </c>
      <c r="V92" s="215" t="str">
        <f t="shared" si="52"/>
        <v>PA-USCRI-02</v>
      </c>
      <c r="W92" s="223" t="str">
        <f t="shared" si="53"/>
        <v/>
      </c>
      <c r="X92" s="223" t="str">
        <f t="shared" si="54"/>
        <v/>
      </c>
      <c r="Y92" s="223" t="str">
        <f t="shared" si="55"/>
        <v/>
      </c>
      <c r="Z92" s="223"/>
      <c r="AA92" s="223"/>
      <c r="AB92" s="223"/>
      <c r="AC92" s="155"/>
      <c r="AK92" s="70"/>
      <c r="AL92" s="210"/>
    </row>
    <row r="93" spans="1:38" ht="15" customHeight="1">
      <c r="A93" s="182">
        <v>91</v>
      </c>
      <c r="B93" s="181"/>
      <c r="C93" s="181"/>
      <c r="D93" s="181"/>
      <c r="E93" s="180"/>
      <c r="F93" s="181"/>
      <c r="G93" s="181"/>
      <c r="H93" s="181"/>
      <c r="I93" s="181"/>
      <c r="J93" s="193"/>
      <c r="K93" s="199"/>
      <c r="L93" s="181"/>
      <c r="M93" s="181"/>
      <c r="N93" s="181"/>
      <c r="O93" s="181"/>
      <c r="P93" s="204"/>
      <c r="Q93" s="269"/>
      <c r="R93" s="269"/>
      <c r="S93" s="269"/>
      <c r="T93" s="213" t="str">
        <f t="shared" si="50"/>
        <v/>
      </c>
      <c r="U93" s="215" t="str">
        <f t="shared" si="51"/>
        <v/>
      </c>
      <c r="V93" s="215" t="str">
        <f t="shared" si="52"/>
        <v>PA-USCRI-02</v>
      </c>
      <c r="W93" s="223" t="str">
        <f t="shared" si="53"/>
        <v/>
      </c>
      <c r="X93" s="223" t="str">
        <f t="shared" si="54"/>
        <v/>
      </c>
      <c r="Y93" s="223" t="str">
        <f t="shared" si="55"/>
        <v/>
      </c>
      <c r="Z93" s="223"/>
      <c r="AA93" s="223"/>
      <c r="AB93" s="223"/>
      <c r="AC93" s="155"/>
      <c r="AK93" s="71"/>
      <c r="AL93" s="210"/>
    </row>
    <row r="94" spans="1:38" ht="15" customHeight="1">
      <c r="A94" s="182">
        <v>92</v>
      </c>
      <c r="B94" s="181"/>
      <c r="C94" s="181"/>
      <c r="D94" s="181"/>
      <c r="E94" s="180"/>
      <c r="F94" s="181"/>
      <c r="G94" s="181"/>
      <c r="H94" s="181"/>
      <c r="I94" s="181"/>
      <c r="J94" s="193"/>
      <c r="K94" s="199"/>
      <c r="L94" s="181"/>
      <c r="M94" s="181"/>
      <c r="N94" s="181"/>
      <c r="O94" s="181"/>
      <c r="P94" s="204"/>
      <c r="Q94" s="269"/>
      <c r="R94" s="269"/>
      <c r="S94" s="269"/>
      <c r="T94" s="213" t="str">
        <f t="shared" si="50"/>
        <v/>
      </c>
      <c r="U94" s="215" t="str">
        <f t="shared" si="51"/>
        <v/>
      </c>
      <c r="V94" s="215" t="str">
        <f t="shared" si="52"/>
        <v>PA-USCRI-02</v>
      </c>
      <c r="W94" s="223" t="str">
        <f t="shared" si="53"/>
        <v/>
      </c>
      <c r="X94" s="223" t="str">
        <f t="shared" si="54"/>
        <v/>
      </c>
      <c r="Y94" s="223" t="str">
        <f t="shared" si="55"/>
        <v/>
      </c>
      <c r="Z94" s="223"/>
      <c r="AA94" s="223"/>
      <c r="AB94" s="223"/>
      <c r="AC94" s="155"/>
      <c r="AL94" s="210"/>
    </row>
    <row r="95" spans="1:38" ht="15" customHeight="1">
      <c r="A95" s="182">
        <v>93</v>
      </c>
      <c r="B95" s="181"/>
      <c r="C95" s="181"/>
      <c r="D95" s="181"/>
      <c r="E95" s="180"/>
      <c r="F95" s="181"/>
      <c r="G95" s="181"/>
      <c r="H95" s="181"/>
      <c r="I95" s="181"/>
      <c r="J95" s="193"/>
      <c r="K95" s="199"/>
      <c r="L95" s="181"/>
      <c r="M95" s="181"/>
      <c r="N95" s="181"/>
      <c r="O95" s="181"/>
      <c r="P95" s="204"/>
      <c r="Q95" s="269"/>
      <c r="R95" s="269"/>
      <c r="S95" s="269"/>
      <c r="T95" s="213" t="str">
        <f t="shared" si="50"/>
        <v/>
      </c>
      <c r="U95" s="215" t="str">
        <f t="shared" si="51"/>
        <v/>
      </c>
      <c r="V95" s="215" t="str">
        <f t="shared" si="52"/>
        <v>PA-USCRI-02</v>
      </c>
      <c r="W95" s="223" t="str">
        <f t="shared" si="53"/>
        <v/>
      </c>
      <c r="X95" s="223" t="str">
        <f t="shared" si="54"/>
        <v/>
      </c>
      <c r="Y95" s="223" t="str">
        <f t="shared" si="55"/>
        <v/>
      </c>
      <c r="Z95" s="223"/>
      <c r="AA95" s="223"/>
      <c r="AB95" s="223"/>
      <c r="AC95" s="155"/>
      <c r="AL95" s="210"/>
    </row>
    <row r="96" spans="1:38" ht="15" customHeight="1">
      <c r="A96" s="182">
        <v>94</v>
      </c>
      <c r="B96" s="181"/>
      <c r="C96" s="181"/>
      <c r="D96" s="181"/>
      <c r="E96" s="180"/>
      <c r="F96" s="181"/>
      <c r="G96" s="181"/>
      <c r="H96" s="181"/>
      <c r="I96" s="181"/>
      <c r="J96" s="193"/>
      <c r="K96" s="199"/>
      <c r="L96" s="181"/>
      <c r="M96" s="181"/>
      <c r="N96" s="181"/>
      <c r="O96" s="181"/>
      <c r="P96" s="204"/>
      <c r="Q96" s="269"/>
      <c r="R96" s="269"/>
      <c r="S96" s="269"/>
      <c r="T96" s="213" t="str">
        <f t="shared" si="50"/>
        <v/>
      </c>
      <c r="U96" s="215" t="str">
        <f t="shared" si="51"/>
        <v/>
      </c>
      <c r="V96" s="215" t="str">
        <f t="shared" si="52"/>
        <v>PA-USCRI-02</v>
      </c>
      <c r="W96" s="223" t="str">
        <f t="shared" si="53"/>
        <v/>
      </c>
      <c r="X96" s="223" t="str">
        <f t="shared" si="54"/>
        <v/>
      </c>
      <c r="Y96" s="223" t="str">
        <f t="shared" si="55"/>
        <v/>
      </c>
      <c r="Z96" s="223"/>
      <c r="AA96" s="223"/>
      <c r="AB96" s="223"/>
      <c r="AC96" s="155"/>
      <c r="AL96" s="210"/>
    </row>
    <row r="97" spans="1:38" ht="15" customHeight="1" thickBot="1">
      <c r="A97" s="182">
        <v>95</v>
      </c>
      <c r="B97" s="181"/>
      <c r="C97" s="181"/>
      <c r="D97" s="181"/>
      <c r="E97" s="180"/>
      <c r="F97" s="181"/>
      <c r="G97" s="181"/>
      <c r="H97" s="181"/>
      <c r="I97" s="181"/>
      <c r="J97" s="193"/>
      <c r="K97" s="199"/>
      <c r="L97" s="181"/>
      <c r="M97" s="181"/>
      <c r="N97" s="181"/>
      <c r="O97" s="181"/>
      <c r="P97" s="204"/>
      <c r="Q97" s="269"/>
      <c r="R97" s="269"/>
      <c r="S97" s="269"/>
      <c r="T97" s="213" t="str">
        <f t="shared" si="50"/>
        <v/>
      </c>
      <c r="U97" s="215" t="str">
        <f t="shared" si="51"/>
        <v/>
      </c>
      <c r="V97" s="215" t="str">
        <f t="shared" si="52"/>
        <v>PA-USCRI-02</v>
      </c>
      <c r="W97" s="223" t="str">
        <f t="shared" si="53"/>
        <v/>
      </c>
      <c r="X97" s="223" t="str">
        <f t="shared" si="54"/>
        <v/>
      </c>
      <c r="Y97" s="223" t="str">
        <f t="shared" si="55"/>
        <v/>
      </c>
      <c r="Z97" s="223"/>
      <c r="AA97" s="223"/>
      <c r="AB97" s="223"/>
      <c r="AC97" s="155"/>
      <c r="AL97" s="210"/>
    </row>
    <row r="98" spans="1:38" ht="15" customHeight="1" thickBot="1">
      <c r="A98" s="182">
        <v>96</v>
      </c>
      <c r="B98" s="181"/>
      <c r="C98" s="181"/>
      <c r="D98" s="181"/>
      <c r="E98" s="180"/>
      <c r="F98" s="181"/>
      <c r="G98" s="181"/>
      <c r="H98" s="181"/>
      <c r="I98" s="181"/>
      <c r="J98" s="193"/>
      <c r="K98" s="199"/>
      <c r="L98" s="181"/>
      <c r="M98" s="181"/>
      <c r="N98" s="181"/>
      <c r="O98" s="181"/>
      <c r="P98" s="204"/>
      <c r="Q98" s="269"/>
      <c r="R98" s="269"/>
      <c r="S98" s="269"/>
      <c r="T98" s="213" t="str">
        <f t="shared" si="50"/>
        <v/>
      </c>
      <c r="U98" s="215" t="str">
        <f t="shared" si="51"/>
        <v/>
      </c>
      <c r="V98" s="215" t="str">
        <f t="shared" si="52"/>
        <v>PA-USCRI-02</v>
      </c>
      <c r="W98" s="223" t="str">
        <f t="shared" si="53"/>
        <v/>
      </c>
      <c r="X98" s="223" t="str">
        <f t="shared" si="54"/>
        <v/>
      </c>
      <c r="Y98" s="223" t="str">
        <f t="shared" si="55"/>
        <v/>
      </c>
      <c r="Z98" s="223"/>
      <c r="AA98" s="223"/>
      <c r="AB98" s="223"/>
      <c r="AC98" s="155"/>
      <c r="AK98" s="43" t="s">
        <v>1</v>
      </c>
      <c r="AL98" s="210"/>
    </row>
    <row r="99" spans="1:38" ht="15" customHeight="1" thickBot="1">
      <c r="A99" s="182">
        <v>97</v>
      </c>
      <c r="B99" s="181"/>
      <c r="C99" s="181"/>
      <c r="D99" s="181"/>
      <c r="E99" s="180"/>
      <c r="F99" s="181"/>
      <c r="G99" s="181"/>
      <c r="H99" s="181"/>
      <c r="I99" s="181"/>
      <c r="J99" s="193"/>
      <c r="K99" s="199"/>
      <c r="L99" s="181"/>
      <c r="M99" s="181"/>
      <c r="N99" s="181"/>
      <c r="O99" s="181"/>
      <c r="P99" s="204"/>
      <c r="Q99" s="269"/>
      <c r="R99" s="269"/>
      <c r="S99" s="269"/>
      <c r="T99" s="213" t="str">
        <f t="shared" si="50"/>
        <v/>
      </c>
      <c r="U99" s="215" t="str">
        <f t="shared" si="51"/>
        <v/>
      </c>
      <c r="V99" s="215" t="str">
        <f t="shared" si="52"/>
        <v>PA-USCRI-02</v>
      </c>
      <c r="W99" s="223" t="str">
        <f t="shared" si="53"/>
        <v/>
      </c>
      <c r="X99" s="223" t="str">
        <f t="shared" si="54"/>
        <v/>
      </c>
      <c r="Y99" s="223" t="str">
        <f t="shared" si="55"/>
        <v/>
      </c>
      <c r="Z99" s="223"/>
      <c r="AA99" s="223"/>
      <c r="AB99" s="223"/>
      <c r="AC99" s="155"/>
      <c r="AK99" s="50" t="s">
        <v>8</v>
      </c>
      <c r="AL99" s="210">
        <f>SUMIFS($K:$K,$B:$B,$AK$98, $E:$E,AK99)</f>
        <v>0</v>
      </c>
    </row>
    <row r="100" spans="1:38" ht="15" customHeight="1" thickBot="1">
      <c r="A100" s="182">
        <v>98</v>
      </c>
      <c r="B100" s="181"/>
      <c r="C100" s="181"/>
      <c r="D100" s="181"/>
      <c r="E100" s="180"/>
      <c r="F100" s="181"/>
      <c r="G100" s="181"/>
      <c r="H100" s="181"/>
      <c r="I100" s="181"/>
      <c r="J100" s="193"/>
      <c r="K100" s="199"/>
      <c r="L100" s="181"/>
      <c r="M100" s="181"/>
      <c r="N100" s="181"/>
      <c r="O100" s="181"/>
      <c r="P100" s="204"/>
      <c r="Q100" s="269"/>
      <c r="R100" s="269"/>
      <c r="S100" s="269"/>
      <c r="T100" s="213" t="str">
        <f t="shared" si="50"/>
        <v/>
      </c>
      <c r="U100" s="215" t="str">
        <f t="shared" si="51"/>
        <v/>
      </c>
      <c r="V100" s="215" t="str">
        <f t="shared" si="52"/>
        <v>PA-USCRI-02</v>
      </c>
      <c r="W100" s="223" t="str">
        <f t="shared" si="53"/>
        <v/>
      </c>
      <c r="X100" s="223" t="str">
        <f t="shared" si="54"/>
        <v/>
      </c>
      <c r="Y100" s="223" t="str">
        <f t="shared" si="55"/>
        <v/>
      </c>
      <c r="Z100" s="223"/>
      <c r="AA100" s="223"/>
      <c r="AB100" s="223"/>
      <c r="AC100" s="155"/>
      <c r="AK100" s="82" t="s">
        <v>238</v>
      </c>
      <c r="AL100" s="210">
        <f>SUM(AL56:AL99)</f>
        <v>12</v>
      </c>
    </row>
    <row r="101" spans="1:38" ht="15" customHeight="1">
      <c r="A101" s="182">
        <v>99</v>
      </c>
      <c r="B101" s="181"/>
      <c r="C101" s="181"/>
      <c r="D101" s="181"/>
      <c r="E101" s="180"/>
      <c r="F101" s="181"/>
      <c r="G101" s="181"/>
      <c r="H101" s="181"/>
      <c r="I101" s="181"/>
      <c r="J101" s="193"/>
      <c r="K101" s="199"/>
      <c r="L101" s="181"/>
      <c r="M101" s="181"/>
      <c r="N101" s="181"/>
      <c r="O101" s="181"/>
      <c r="P101" s="204"/>
      <c r="Q101" s="269"/>
      <c r="R101" s="269"/>
      <c r="S101" s="269"/>
      <c r="T101" s="213" t="str">
        <f t="shared" si="50"/>
        <v/>
      </c>
      <c r="U101" s="215" t="str">
        <f t="shared" si="51"/>
        <v/>
      </c>
      <c r="V101" s="215" t="str">
        <f t="shared" si="52"/>
        <v>PA-USCRI-02</v>
      </c>
      <c r="W101" s="223" t="str">
        <f t="shared" si="53"/>
        <v/>
      </c>
      <c r="X101" s="223" t="str">
        <f t="shared" si="54"/>
        <v/>
      </c>
      <c r="Y101" s="223" t="str">
        <f t="shared" si="55"/>
        <v/>
      </c>
      <c r="Z101" s="223"/>
      <c r="AA101" s="223"/>
      <c r="AB101" s="223"/>
      <c r="AC101" s="155"/>
      <c r="AL101" s="210"/>
    </row>
    <row r="102" spans="1:38" ht="15" customHeight="1">
      <c r="A102" s="182">
        <v>100</v>
      </c>
      <c r="B102" s="181"/>
      <c r="C102" s="181"/>
      <c r="D102" s="181"/>
      <c r="E102" s="180"/>
      <c r="F102" s="181"/>
      <c r="G102" s="181"/>
      <c r="H102" s="181"/>
      <c r="I102" s="181"/>
      <c r="J102" s="193"/>
      <c r="K102" s="199"/>
      <c r="L102" s="181"/>
      <c r="M102" s="181"/>
      <c r="N102" s="181"/>
      <c r="O102" s="181"/>
      <c r="P102" s="204"/>
      <c r="Q102" s="269"/>
      <c r="R102" s="269"/>
      <c r="S102" s="269"/>
      <c r="T102" s="213" t="str">
        <f t="shared" si="50"/>
        <v/>
      </c>
      <c r="U102" s="215" t="str">
        <f t="shared" si="51"/>
        <v/>
      </c>
      <c r="V102" s="215" t="str">
        <f t="shared" si="52"/>
        <v>PA-USCRI-02</v>
      </c>
      <c r="W102" s="223" t="str">
        <f t="shared" si="53"/>
        <v/>
      </c>
      <c r="X102" s="223" t="str">
        <f t="shared" si="54"/>
        <v/>
      </c>
      <c r="Y102" s="223" t="str">
        <f t="shared" si="55"/>
        <v/>
      </c>
      <c r="Z102" s="223"/>
      <c r="AA102" s="223"/>
      <c r="AB102" s="223"/>
      <c r="AC102" s="155"/>
      <c r="AL102" s="210"/>
    </row>
    <row r="103" spans="1:38" ht="15" customHeight="1">
      <c r="A103" s="182">
        <v>101</v>
      </c>
      <c r="B103" s="181"/>
      <c r="C103" s="181"/>
      <c r="D103" s="181"/>
      <c r="E103" s="180"/>
      <c r="F103" s="181"/>
      <c r="G103" s="181"/>
      <c r="H103" s="181"/>
      <c r="I103" s="181"/>
      <c r="J103" s="193"/>
      <c r="K103" s="199"/>
      <c r="L103" s="181"/>
      <c r="M103" s="181"/>
      <c r="N103" s="181"/>
      <c r="O103" s="181"/>
      <c r="P103" s="204"/>
      <c r="Q103" s="269"/>
      <c r="R103" s="269"/>
      <c r="S103" s="269"/>
      <c r="T103" s="213" t="str">
        <f t="shared" si="50"/>
        <v/>
      </c>
      <c r="U103" s="215" t="str">
        <f t="shared" si="51"/>
        <v/>
      </c>
      <c r="V103" s="215" t="str">
        <f t="shared" si="52"/>
        <v>PA-USCRI-02</v>
      </c>
      <c r="W103" s="223" t="str">
        <f t="shared" si="53"/>
        <v/>
      </c>
      <c r="X103" s="223" t="str">
        <f t="shared" si="54"/>
        <v/>
      </c>
      <c r="Y103" s="223" t="str">
        <f t="shared" si="55"/>
        <v/>
      </c>
      <c r="Z103" s="223"/>
      <c r="AA103" s="223"/>
      <c r="AB103" s="223"/>
      <c r="AC103" s="155"/>
      <c r="AL103" s="210"/>
    </row>
    <row r="104" spans="1:38" ht="15" customHeight="1">
      <c r="A104" s="182">
        <v>102</v>
      </c>
      <c r="B104" s="181"/>
      <c r="C104" s="181"/>
      <c r="D104" s="181"/>
      <c r="E104" s="180"/>
      <c r="F104" s="181"/>
      <c r="G104" s="181"/>
      <c r="H104" s="181"/>
      <c r="I104" s="181"/>
      <c r="J104" s="193"/>
      <c r="K104" s="199"/>
      <c r="L104" s="181"/>
      <c r="M104" s="181"/>
      <c r="N104" s="181"/>
      <c r="O104" s="181"/>
      <c r="P104" s="204"/>
      <c r="Q104" s="269"/>
      <c r="R104" s="269"/>
      <c r="S104" s="269"/>
      <c r="T104" s="213" t="str">
        <f t="shared" si="50"/>
        <v/>
      </c>
      <c r="U104" s="215" t="str">
        <f t="shared" si="51"/>
        <v/>
      </c>
      <c r="V104" s="215" t="str">
        <f t="shared" si="52"/>
        <v>PA-USCRI-02</v>
      </c>
      <c r="W104" s="223" t="str">
        <f t="shared" si="53"/>
        <v/>
      </c>
      <c r="X104" s="223" t="str">
        <f t="shared" si="54"/>
        <v/>
      </c>
      <c r="Y104" s="223" t="str">
        <f t="shared" si="55"/>
        <v/>
      </c>
      <c r="Z104" s="223"/>
      <c r="AA104" s="223"/>
      <c r="AB104" s="223"/>
      <c r="AC104" s="155"/>
      <c r="AL104" s="210"/>
    </row>
    <row r="105" spans="1:38" ht="15" customHeight="1">
      <c r="A105" s="182">
        <v>103</v>
      </c>
      <c r="B105" s="181"/>
      <c r="C105" s="181"/>
      <c r="D105" s="181"/>
      <c r="E105" s="180"/>
      <c r="F105" s="181"/>
      <c r="G105" s="181"/>
      <c r="H105" s="181"/>
      <c r="I105" s="181"/>
      <c r="J105" s="193"/>
      <c r="K105" s="199"/>
      <c r="L105" s="181"/>
      <c r="M105" s="181"/>
      <c r="N105" s="181"/>
      <c r="O105" s="181"/>
      <c r="P105" s="204"/>
      <c r="Q105" s="269"/>
      <c r="R105" s="269"/>
      <c r="S105" s="269"/>
      <c r="T105" s="213" t="str">
        <f t="shared" si="50"/>
        <v/>
      </c>
      <c r="U105" s="215" t="str">
        <f t="shared" si="51"/>
        <v/>
      </c>
      <c r="V105" s="215" t="str">
        <f t="shared" si="52"/>
        <v>PA-USCRI-02</v>
      </c>
      <c r="W105" s="223" t="str">
        <f t="shared" si="53"/>
        <v/>
      </c>
      <c r="X105" s="223" t="str">
        <f t="shared" si="54"/>
        <v/>
      </c>
      <c r="Y105" s="223" t="str">
        <f t="shared" si="55"/>
        <v/>
      </c>
      <c r="Z105" s="223"/>
      <c r="AA105" s="223"/>
      <c r="AB105" s="223"/>
      <c r="AC105" s="155"/>
      <c r="AL105" s="210"/>
    </row>
    <row r="106" spans="1:38" ht="15" customHeight="1" thickBot="1">
      <c r="A106" s="182">
        <v>104</v>
      </c>
      <c r="B106" s="181"/>
      <c r="C106" s="181"/>
      <c r="D106" s="181"/>
      <c r="E106" s="180"/>
      <c r="F106" s="181"/>
      <c r="G106" s="181"/>
      <c r="H106" s="181"/>
      <c r="I106" s="181"/>
      <c r="J106" s="193"/>
      <c r="K106" s="199"/>
      <c r="L106" s="181"/>
      <c r="M106" s="181"/>
      <c r="N106" s="181"/>
      <c r="O106" s="181"/>
      <c r="P106" s="204"/>
      <c r="Q106" s="269"/>
      <c r="R106" s="269"/>
      <c r="S106" s="269"/>
      <c r="T106" s="213" t="str">
        <f t="shared" si="50"/>
        <v/>
      </c>
      <c r="U106" s="215" t="str">
        <f t="shared" si="51"/>
        <v/>
      </c>
      <c r="V106" s="215" t="str">
        <f t="shared" si="52"/>
        <v>PA-USCRI-02</v>
      </c>
      <c r="W106" s="223" t="str">
        <f t="shared" si="53"/>
        <v/>
      </c>
      <c r="X106" s="223" t="str">
        <f t="shared" si="54"/>
        <v/>
      </c>
      <c r="Y106" s="223" t="str">
        <f t="shared" si="55"/>
        <v/>
      </c>
      <c r="Z106" s="223"/>
      <c r="AA106" s="223"/>
      <c r="AB106" s="223"/>
      <c r="AC106" s="155"/>
      <c r="AL106" s="210"/>
    </row>
    <row r="107" spans="1:38" ht="15" customHeight="1" thickBot="1">
      <c r="A107" s="182">
        <v>105</v>
      </c>
      <c r="B107" s="181"/>
      <c r="C107" s="181"/>
      <c r="D107" s="181"/>
      <c r="E107" s="180"/>
      <c r="F107" s="181"/>
      <c r="G107" s="181"/>
      <c r="H107" s="181"/>
      <c r="I107" s="181"/>
      <c r="J107" s="193"/>
      <c r="K107" s="199"/>
      <c r="L107" s="181"/>
      <c r="M107" s="181"/>
      <c r="N107" s="181"/>
      <c r="O107" s="181"/>
      <c r="P107" s="204"/>
      <c r="Q107" s="269"/>
      <c r="R107" s="269"/>
      <c r="S107" s="269"/>
      <c r="T107" s="213" t="str">
        <f t="shared" si="50"/>
        <v/>
      </c>
      <c r="U107" s="215" t="str">
        <f t="shared" si="51"/>
        <v/>
      </c>
      <c r="V107" s="215" t="str">
        <f t="shared" si="52"/>
        <v>PA-USCRI-02</v>
      </c>
      <c r="W107" s="223" t="str">
        <f t="shared" si="53"/>
        <v/>
      </c>
      <c r="X107" s="223" t="str">
        <f t="shared" si="54"/>
        <v/>
      </c>
      <c r="Y107" s="223" t="str">
        <f t="shared" si="55"/>
        <v/>
      </c>
      <c r="Z107" s="223"/>
      <c r="AA107" s="223"/>
      <c r="AB107" s="223"/>
      <c r="AC107" s="155"/>
      <c r="AK107" s="75" t="s">
        <v>57</v>
      </c>
      <c r="AL107" s="210"/>
    </row>
    <row r="108" spans="1:38" ht="15" customHeight="1" thickBot="1">
      <c r="A108" s="182">
        <v>106</v>
      </c>
      <c r="B108" s="181"/>
      <c r="C108" s="181"/>
      <c r="D108" s="181"/>
      <c r="E108" s="180"/>
      <c r="F108" s="181"/>
      <c r="G108" s="181"/>
      <c r="H108" s="181"/>
      <c r="I108" s="181"/>
      <c r="J108" s="193"/>
      <c r="K108" s="199"/>
      <c r="L108" s="181"/>
      <c r="M108" s="181"/>
      <c r="N108" s="181"/>
      <c r="O108" s="181"/>
      <c r="P108" s="204"/>
      <c r="Q108" s="269"/>
      <c r="R108" s="269"/>
      <c r="S108" s="269"/>
      <c r="T108" s="213" t="str">
        <f t="shared" si="50"/>
        <v/>
      </c>
      <c r="U108" s="215" t="str">
        <f t="shared" si="51"/>
        <v/>
      </c>
      <c r="V108" s="215" t="str">
        <f t="shared" si="52"/>
        <v>PA-USCRI-02</v>
      </c>
      <c r="W108" s="223" t="str">
        <f t="shared" si="53"/>
        <v/>
      </c>
      <c r="X108" s="223" t="str">
        <f t="shared" si="54"/>
        <v/>
      </c>
      <c r="Y108" s="223" t="str">
        <f t="shared" si="55"/>
        <v/>
      </c>
      <c r="Z108" s="223"/>
      <c r="AA108" s="223"/>
      <c r="AB108" s="223"/>
      <c r="AC108" s="155"/>
      <c r="AK108" s="60"/>
      <c r="AL108" s="210"/>
    </row>
    <row r="109" spans="1:38" ht="15" customHeight="1" thickBot="1">
      <c r="A109" s="182">
        <v>107</v>
      </c>
      <c r="B109" s="181"/>
      <c r="C109" s="181"/>
      <c r="D109" s="181"/>
      <c r="E109" s="180"/>
      <c r="F109" s="181"/>
      <c r="G109" s="181"/>
      <c r="H109" s="181"/>
      <c r="I109" s="181"/>
      <c r="J109" s="193"/>
      <c r="K109" s="199"/>
      <c r="L109" s="181"/>
      <c r="M109" s="181"/>
      <c r="N109" s="181"/>
      <c r="O109" s="181"/>
      <c r="P109" s="204"/>
      <c r="Q109" s="269"/>
      <c r="R109" s="269"/>
      <c r="S109" s="269"/>
      <c r="T109" s="213" t="str">
        <f t="shared" si="50"/>
        <v/>
      </c>
      <c r="U109" s="215" t="str">
        <f t="shared" si="51"/>
        <v/>
      </c>
      <c r="V109" s="215" t="str">
        <f t="shared" si="52"/>
        <v>PA-USCRI-02</v>
      </c>
      <c r="W109" s="223" t="str">
        <f t="shared" si="53"/>
        <v/>
      </c>
      <c r="X109" s="223" t="str">
        <f t="shared" si="54"/>
        <v/>
      </c>
      <c r="Y109" s="223" t="str">
        <f t="shared" si="55"/>
        <v/>
      </c>
      <c r="Z109" s="223"/>
      <c r="AA109" s="223"/>
      <c r="AB109" s="223"/>
      <c r="AC109" s="155"/>
      <c r="AK109" s="44" t="s">
        <v>11</v>
      </c>
      <c r="AL109" s="210"/>
    </row>
    <row r="110" spans="1:38" ht="15" customHeight="1" thickBot="1">
      <c r="A110" s="182">
        <v>108</v>
      </c>
      <c r="B110" s="181"/>
      <c r="C110" s="181"/>
      <c r="D110" s="181"/>
      <c r="E110" s="180"/>
      <c r="F110" s="181"/>
      <c r="G110" s="181"/>
      <c r="H110" s="181"/>
      <c r="I110" s="181"/>
      <c r="J110" s="193"/>
      <c r="K110" s="199"/>
      <c r="L110" s="181"/>
      <c r="M110" s="181"/>
      <c r="N110" s="181"/>
      <c r="O110" s="181"/>
      <c r="P110" s="204"/>
      <c r="Q110" s="269"/>
      <c r="R110" s="269"/>
      <c r="S110" s="269"/>
      <c r="T110" s="213" t="str">
        <f t="shared" si="50"/>
        <v/>
      </c>
      <c r="U110" s="215" t="str">
        <f t="shared" si="51"/>
        <v/>
      </c>
      <c r="V110" s="215" t="str">
        <f t="shared" si="52"/>
        <v>PA-USCRI-02</v>
      </c>
      <c r="W110" s="223" t="str">
        <f t="shared" si="53"/>
        <v/>
      </c>
      <c r="X110" s="223" t="str">
        <f t="shared" si="54"/>
        <v/>
      </c>
      <c r="Y110" s="223" t="str">
        <f t="shared" si="55"/>
        <v/>
      </c>
      <c r="Z110" s="223"/>
      <c r="AA110" s="223"/>
      <c r="AB110" s="223"/>
      <c r="AC110" s="155"/>
      <c r="AK110" s="51" t="s">
        <v>10</v>
      </c>
      <c r="AL110" s="210">
        <f>SUMIFS($K:$K,$B:$B,$AK$109, $E:$E,AK110)</f>
        <v>0</v>
      </c>
    </row>
    <row r="111" spans="1:38" ht="15" customHeight="1">
      <c r="A111" s="182">
        <v>109</v>
      </c>
      <c r="B111" s="181"/>
      <c r="C111" s="181"/>
      <c r="D111" s="181"/>
      <c r="E111" s="180"/>
      <c r="F111" s="181"/>
      <c r="G111" s="181"/>
      <c r="H111" s="181"/>
      <c r="I111" s="181"/>
      <c r="J111" s="193"/>
      <c r="K111" s="199"/>
      <c r="L111" s="181"/>
      <c r="M111" s="181"/>
      <c r="N111" s="181"/>
      <c r="O111" s="181"/>
      <c r="P111" s="204"/>
      <c r="Q111" s="269"/>
      <c r="R111" s="269"/>
      <c r="S111" s="269"/>
      <c r="T111" s="213" t="str">
        <f t="shared" si="50"/>
        <v/>
      </c>
      <c r="U111" s="215" t="str">
        <f t="shared" si="51"/>
        <v/>
      </c>
      <c r="V111" s="215" t="str">
        <f t="shared" si="52"/>
        <v>PA-USCRI-02</v>
      </c>
      <c r="W111" s="223" t="str">
        <f t="shared" si="53"/>
        <v/>
      </c>
      <c r="X111" s="223" t="str">
        <f t="shared" si="54"/>
        <v/>
      </c>
      <c r="Y111" s="223" t="str">
        <f t="shared" si="55"/>
        <v/>
      </c>
      <c r="Z111" s="223"/>
      <c r="AA111" s="223"/>
      <c r="AB111" s="223"/>
      <c r="AC111" s="155"/>
      <c r="AK111" s="70"/>
      <c r="AL111" s="210"/>
    </row>
    <row r="112" spans="1:38" ht="15" customHeight="1">
      <c r="A112" s="182">
        <v>110</v>
      </c>
      <c r="B112" s="181"/>
      <c r="C112" s="181"/>
      <c r="D112" s="181"/>
      <c r="E112" s="180"/>
      <c r="F112" s="181"/>
      <c r="G112" s="181"/>
      <c r="H112" s="181"/>
      <c r="I112" s="181"/>
      <c r="J112" s="193"/>
      <c r="K112" s="199"/>
      <c r="L112" s="181"/>
      <c r="M112" s="181"/>
      <c r="N112" s="181"/>
      <c r="O112" s="181"/>
      <c r="P112" s="204"/>
      <c r="Q112" s="269"/>
      <c r="R112" s="269"/>
      <c r="S112" s="269"/>
      <c r="T112" s="213" t="str">
        <f t="shared" si="50"/>
        <v/>
      </c>
      <c r="U112" s="215" t="str">
        <f t="shared" si="51"/>
        <v/>
      </c>
      <c r="V112" s="215" t="str">
        <f t="shared" si="52"/>
        <v>PA-USCRI-02</v>
      </c>
      <c r="W112" s="223" t="str">
        <f t="shared" si="53"/>
        <v/>
      </c>
      <c r="X112" s="223" t="str">
        <f t="shared" si="54"/>
        <v/>
      </c>
      <c r="Y112" s="223" t="str">
        <f t="shared" si="55"/>
        <v/>
      </c>
      <c r="Z112" s="223"/>
      <c r="AA112" s="223"/>
      <c r="AB112" s="223"/>
      <c r="AC112" s="155"/>
      <c r="AK112" s="71"/>
      <c r="AL112" s="210"/>
    </row>
    <row r="113" spans="1:38" ht="15" customHeight="1">
      <c r="A113" s="182">
        <v>111</v>
      </c>
      <c r="B113" s="181"/>
      <c r="C113" s="181"/>
      <c r="D113" s="181"/>
      <c r="E113" s="180"/>
      <c r="F113" s="181"/>
      <c r="G113" s="181"/>
      <c r="H113" s="181"/>
      <c r="I113" s="181"/>
      <c r="J113" s="193"/>
      <c r="K113" s="199"/>
      <c r="L113" s="181"/>
      <c r="M113" s="181"/>
      <c r="N113" s="181"/>
      <c r="O113" s="181"/>
      <c r="P113" s="204"/>
      <c r="Q113" s="269"/>
      <c r="R113" s="269"/>
      <c r="S113" s="269"/>
      <c r="T113" s="213" t="str">
        <f t="shared" si="50"/>
        <v/>
      </c>
      <c r="U113" s="215" t="str">
        <f t="shared" si="51"/>
        <v/>
      </c>
      <c r="V113" s="215" t="str">
        <f t="shared" si="52"/>
        <v>PA-USCRI-02</v>
      </c>
      <c r="W113" s="223" t="str">
        <f t="shared" si="53"/>
        <v/>
      </c>
      <c r="X113" s="223" t="str">
        <f t="shared" si="54"/>
        <v/>
      </c>
      <c r="Y113" s="223" t="str">
        <f t="shared" si="55"/>
        <v/>
      </c>
      <c r="Z113" s="223"/>
      <c r="AA113" s="223"/>
      <c r="AB113" s="223"/>
      <c r="AC113" s="155"/>
      <c r="AL113" s="210"/>
    </row>
    <row r="114" spans="1:38" ht="15" customHeight="1">
      <c r="A114" s="182">
        <v>112</v>
      </c>
      <c r="B114" s="181"/>
      <c r="C114" s="181"/>
      <c r="D114" s="181"/>
      <c r="E114" s="180"/>
      <c r="F114" s="181"/>
      <c r="G114" s="181"/>
      <c r="H114" s="181"/>
      <c r="I114" s="181"/>
      <c r="J114" s="193"/>
      <c r="K114" s="199"/>
      <c r="L114" s="181"/>
      <c r="M114" s="181"/>
      <c r="N114" s="181"/>
      <c r="O114" s="181"/>
      <c r="P114" s="204"/>
      <c r="Q114" s="269"/>
      <c r="R114" s="269"/>
      <c r="S114" s="269"/>
      <c r="T114" s="213" t="str">
        <f t="shared" si="50"/>
        <v/>
      </c>
      <c r="U114" s="215" t="str">
        <f t="shared" si="51"/>
        <v/>
      </c>
      <c r="V114" s="215" t="str">
        <f t="shared" si="52"/>
        <v>PA-USCRI-02</v>
      </c>
      <c r="W114" s="223" t="str">
        <f t="shared" si="53"/>
        <v/>
      </c>
      <c r="X114" s="223" t="str">
        <f t="shared" si="54"/>
        <v/>
      </c>
      <c r="Y114" s="223" t="str">
        <f t="shared" si="55"/>
        <v/>
      </c>
      <c r="Z114" s="223"/>
      <c r="AA114" s="223"/>
      <c r="AB114" s="223"/>
      <c r="AC114" s="155"/>
      <c r="AL114" s="210"/>
    </row>
    <row r="115" spans="1:38" ht="15" customHeight="1">
      <c r="A115" s="182">
        <v>113</v>
      </c>
      <c r="B115" s="181"/>
      <c r="C115" s="181"/>
      <c r="D115" s="181"/>
      <c r="E115" s="180"/>
      <c r="F115" s="181"/>
      <c r="G115" s="181"/>
      <c r="H115" s="181"/>
      <c r="I115" s="181"/>
      <c r="J115" s="193"/>
      <c r="K115" s="199"/>
      <c r="L115" s="181"/>
      <c r="M115" s="181"/>
      <c r="N115" s="181"/>
      <c r="O115" s="181"/>
      <c r="P115" s="204"/>
      <c r="Q115" s="269"/>
      <c r="R115" s="269"/>
      <c r="S115" s="269"/>
      <c r="T115" s="213" t="str">
        <f t="shared" si="50"/>
        <v/>
      </c>
      <c r="U115" s="215" t="str">
        <f t="shared" si="51"/>
        <v/>
      </c>
      <c r="V115" s="215" t="str">
        <f t="shared" si="52"/>
        <v>PA-USCRI-02</v>
      </c>
      <c r="W115" s="223" t="str">
        <f t="shared" si="53"/>
        <v/>
      </c>
      <c r="X115" s="223" t="str">
        <f t="shared" si="54"/>
        <v/>
      </c>
      <c r="Y115" s="223" t="str">
        <f t="shared" si="55"/>
        <v/>
      </c>
      <c r="Z115" s="223"/>
      <c r="AA115" s="223"/>
      <c r="AB115" s="223"/>
      <c r="AC115" s="155"/>
      <c r="AL115" s="210"/>
    </row>
    <row r="116" spans="1:38" ht="15" customHeight="1" thickBot="1">
      <c r="A116" s="182">
        <v>114</v>
      </c>
      <c r="B116" s="181"/>
      <c r="C116" s="181"/>
      <c r="D116" s="181"/>
      <c r="E116" s="180"/>
      <c r="F116" s="181"/>
      <c r="G116" s="181"/>
      <c r="H116" s="181"/>
      <c r="I116" s="181"/>
      <c r="J116" s="193"/>
      <c r="K116" s="199"/>
      <c r="L116" s="181"/>
      <c r="M116" s="181"/>
      <c r="N116" s="181"/>
      <c r="O116" s="181"/>
      <c r="P116" s="204"/>
      <c r="Q116" s="269"/>
      <c r="R116" s="269"/>
      <c r="S116" s="269"/>
      <c r="T116" s="213" t="str">
        <f t="shared" si="50"/>
        <v/>
      </c>
      <c r="U116" s="215" t="str">
        <f t="shared" si="51"/>
        <v/>
      </c>
      <c r="V116" s="215" t="str">
        <f t="shared" si="52"/>
        <v>PA-USCRI-02</v>
      </c>
      <c r="W116" s="223" t="str">
        <f t="shared" si="53"/>
        <v/>
      </c>
      <c r="X116" s="223" t="str">
        <f t="shared" si="54"/>
        <v/>
      </c>
      <c r="Y116" s="223" t="str">
        <f t="shared" si="55"/>
        <v/>
      </c>
      <c r="Z116" s="223"/>
      <c r="AA116" s="223"/>
      <c r="AB116" s="223"/>
      <c r="AC116" s="155"/>
      <c r="AL116" s="210"/>
    </row>
    <row r="117" spans="1:38" ht="15" customHeight="1" thickBot="1">
      <c r="A117" s="182">
        <v>115</v>
      </c>
      <c r="B117" s="181"/>
      <c r="C117" s="181"/>
      <c r="D117" s="181"/>
      <c r="E117" s="180"/>
      <c r="F117" s="181"/>
      <c r="G117" s="181"/>
      <c r="H117" s="181"/>
      <c r="I117" s="181"/>
      <c r="J117" s="193"/>
      <c r="K117" s="199"/>
      <c r="L117" s="181"/>
      <c r="M117" s="181"/>
      <c r="N117" s="181"/>
      <c r="O117" s="181"/>
      <c r="P117" s="204"/>
      <c r="Q117" s="269"/>
      <c r="R117" s="269"/>
      <c r="S117" s="269"/>
      <c r="T117" s="213" t="str">
        <f t="shared" si="50"/>
        <v/>
      </c>
      <c r="U117" s="215" t="str">
        <f t="shared" si="51"/>
        <v/>
      </c>
      <c r="V117" s="215" t="str">
        <f t="shared" si="52"/>
        <v>PA-USCRI-02</v>
      </c>
      <c r="W117" s="223" t="str">
        <f t="shared" si="53"/>
        <v/>
      </c>
      <c r="X117" s="223" t="str">
        <f t="shared" si="54"/>
        <v/>
      </c>
      <c r="Y117" s="223" t="str">
        <f t="shared" si="55"/>
        <v/>
      </c>
      <c r="Z117" s="223"/>
      <c r="AA117" s="223"/>
      <c r="AB117" s="223"/>
      <c r="AC117" s="155"/>
      <c r="AK117" s="44" t="s">
        <v>59</v>
      </c>
      <c r="AL117" s="210"/>
    </row>
    <row r="118" spans="1:38" ht="15" customHeight="1" thickBot="1">
      <c r="A118" s="182">
        <v>116</v>
      </c>
      <c r="B118" s="181"/>
      <c r="C118" s="181"/>
      <c r="D118" s="181"/>
      <c r="E118" s="180"/>
      <c r="F118" s="181"/>
      <c r="G118" s="181"/>
      <c r="H118" s="181"/>
      <c r="I118" s="181"/>
      <c r="J118" s="193"/>
      <c r="K118" s="199"/>
      <c r="L118" s="181"/>
      <c r="M118" s="181"/>
      <c r="N118" s="181"/>
      <c r="O118" s="181"/>
      <c r="P118" s="204"/>
      <c r="Q118" s="269"/>
      <c r="R118" s="269"/>
      <c r="S118" s="269"/>
      <c r="T118" s="213" t="str">
        <f t="shared" si="50"/>
        <v/>
      </c>
      <c r="U118" s="215" t="str">
        <f t="shared" si="51"/>
        <v/>
      </c>
      <c r="V118" s="215" t="str">
        <f t="shared" si="52"/>
        <v>PA-USCRI-02</v>
      </c>
      <c r="W118" s="223" t="str">
        <f t="shared" si="53"/>
        <v/>
      </c>
      <c r="X118" s="223" t="str">
        <f t="shared" si="54"/>
        <v/>
      </c>
      <c r="Y118" s="223" t="str">
        <f t="shared" si="55"/>
        <v/>
      </c>
      <c r="Z118" s="223"/>
      <c r="AA118" s="223"/>
      <c r="AB118" s="223"/>
      <c r="AC118" s="155"/>
      <c r="AK118" s="51" t="s">
        <v>74</v>
      </c>
      <c r="AL118" s="210">
        <f>SUMIFS($K:$K,$B:$B,$AK$117, $E:$E,AK118)</f>
        <v>0</v>
      </c>
    </row>
    <row r="119" spans="1:38" ht="15" customHeight="1" thickBot="1">
      <c r="A119" s="182">
        <v>117</v>
      </c>
      <c r="B119" s="181"/>
      <c r="C119" s="181"/>
      <c r="D119" s="181"/>
      <c r="E119" s="180"/>
      <c r="F119" s="181"/>
      <c r="G119" s="181"/>
      <c r="H119" s="181"/>
      <c r="I119" s="181"/>
      <c r="J119" s="193"/>
      <c r="K119" s="199"/>
      <c r="L119" s="181"/>
      <c r="M119" s="181"/>
      <c r="N119" s="181"/>
      <c r="O119" s="181"/>
      <c r="P119" s="204"/>
      <c r="Q119" s="269"/>
      <c r="R119" s="269"/>
      <c r="S119" s="269"/>
      <c r="T119" s="213" t="str">
        <f t="shared" si="50"/>
        <v/>
      </c>
      <c r="U119" s="215" t="str">
        <f t="shared" si="51"/>
        <v/>
      </c>
      <c r="V119" s="215" t="str">
        <f t="shared" si="52"/>
        <v>PA-USCRI-02</v>
      </c>
      <c r="W119" s="223" t="str">
        <f t="shared" si="53"/>
        <v/>
      </c>
      <c r="X119" s="223" t="str">
        <f t="shared" si="54"/>
        <v/>
      </c>
      <c r="Y119" s="223" t="str">
        <f t="shared" si="55"/>
        <v/>
      </c>
      <c r="Z119" s="223"/>
      <c r="AA119" s="223"/>
      <c r="AB119" s="223"/>
      <c r="AC119" s="155"/>
      <c r="AK119" s="51" t="s">
        <v>75</v>
      </c>
      <c r="AL119" s="210">
        <f>SUMIFS($K:$K,$B:$B,$AK$117, $E:$E,AK119)</f>
        <v>0</v>
      </c>
    </row>
    <row r="120" spans="1:38" ht="15" customHeight="1" thickBot="1">
      <c r="A120" s="182">
        <v>118</v>
      </c>
      <c r="B120" s="181"/>
      <c r="C120" s="181"/>
      <c r="D120" s="181"/>
      <c r="E120" s="180"/>
      <c r="F120" s="181"/>
      <c r="G120" s="181"/>
      <c r="H120" s="181"/>
      <c r="I120" s="181"/>
      <c r="J120" s="193"/>
      <c r="K120" s="199"/>
      <c r="L120" s="181"/>
      <c r="M120" s="181"/>
      <c r="N120" s="181"/>
      <c r="O120" s="181"/>
      <c r="P120" s="204"/>
      <c r="Q120" s="269"/>
      <c r="R120" s="269"/>
      <c r="S120" s="269"/>
      <c r="T120" s="213" t="str">
        <f t="shared" si="50"/>
        <v/>
      </c>
      <c r="U120" s="215" t="str">
        <f t="shared" si="51"/>
        <v/>
      </c>
      <c r="V120" s="215" t="str">
        <f t="shared" si="52"/>
        <v>PA-USCRI-02</v>
      </c>
      <c r="W120" s="223" t="str">
        <f t="shared" si="53"/>
        <v/>
      </c>
      <c r="X120" s="223" t="str">
        <f t="shared" si="54"/>
        <v/>
      </c>
      <c r="Y120" s="223" t="str">
        <f t="shared" si="55"/>
        <v/>
      </c>
      <c r="Z120" s="223"/>
      <c r="AA120" s="223"/>
      <c r="AB120" s="223"/>
      <c r="AC120" s="155"/>
      <c r="AK120" s="51" t="s">
        <v>10</v>
      </c>
      <c r="AL120" s="210">
        <f>SUMIFS($K:$K,$B:$B,$AK$117, $E:$E,AK120)</f>
        <v>0</v>
      </c>
    </row>
    <row r="121" spans="1:38" ht="15" customHeight="1">
      <c r="A121" s="182">
        <v>119</v>
      </c>
      <c r="B121" s="181"/>
      <c r="C121" s="181"/>
      <c r="D121" s="181"/>
      <c r="E121" s="180"/>
      <c r="F121" s="181"/>
      <c r="G121" s="181"/>
      <c r="H121" s="181"/>
      <c r="I121" s="181"/>
      <c r="J121" s="193"/>
      <c r="K121" s="199"/>
      <c r="L121" s="181"/>
      <c r="M121" s="181"/>
      <c r="N121" s="181"/>
      <c r="O121" s="181"/>
      <c r="P121" s="204"/>
      <c r="Q121" s="269"/>
      <c r="R121" s="269"/>
      <c r="S121" s="269"/>
      <c r="T121" s="213" t="str">
        <f t="shared" si="50"/>
        <v/>
      </c>
      <c r="U121" s="215" t="str">
        <f t="shared" si="51"/>
        <v/>
      </c>
      <c r="V121" s="215" t="str">
        <f t="shared" si="52"/>
        <v>PA-USCRI-02</v>
      </c>
      <c r="W121" s="223" t="str">
        <f t="shared" si="53"/>
        <v/>
      </c>
      <c r="X121" s="223" t="str">
        <f t="shared" si="54"/>
        <v/>
      </c>
      <c r="Y121" s="223" t="str">
        <f t="shared" si="55"/>
        <v/>
      </c>
      <c r="Z121" s="223"/>
      <c r="AA121" s="223"/>
      <c r="AB121" s="223"/>
      <c r="AC121" s="155"/>
      <c r="AK121" s="70"/>
      <c r="AL121" s="210"/>
    </row>
    <row r="122" spans="1:38" ht="15" customHeight="1">
      <c r="A122" s="182">
        <v>120</v>
      </c>
      <c r="B122" s="181"/>
      <c r="C122" s="181"/>
      <c r="D122" s="181"/>
      <c r="E122" s="180"/>
      <c r="F122" s="181"/>
      <c r="G122" s="181"/>
      <c r="H122" s="181"/>
      <c r="I122" s="181"/>
      <c r="J122" s="193"/>
      <c r="K122" s="199"/>
      <c r="L122" s="181"/>
      <c r="M122" s="181"/>
      <c r="N122" s="181"/>
      <c r="O122" s="181"/>
      <c r="P122" s="204"/>
      <c r="Q122" s="269"/>
      <c r="R122" s="269"/>
      <c r="S122" s="269"/>
      <c r="T122" s="213" t="str">
        <f t="shared" si="50"/>
        <v/>
      </c>
      <c r="U122" s="215" t="str">
        <f t="shared" si="51"/>
        <v/>
      </c>
      <c r="V122" s="215" t="str">
        <f t="shared" si="52"/>
        <v>PA-USCRI-02</v>
      </c>
      <c r="W122" s="223" t="str">
        <f t="shared" si="53"/>
        <v/>
      </c>
      <c r="X122" s="223" t="str">
        <f t="shared" si="54"/>
        <v/>
      </c>
      <c r="Y122" s="223" t="str">
        <f t="shared" si="55"/>
        <v/>
      </c>
      <c r="Z122" s="223"/>
      <c r="AA122" s="223"/>
      <c r="AB122" s="223"/>
      <c r="AC122" s="155"/>
      <c r="AK122" s="71"/>
      <c r="AL122" s="210"/>
    </row>
    <row r="123" spans="1:38" ht="15" customHeight="1">
      <c r="A123" s="182">
        <v>121</v>
      </c>
      <c r="B123" s="181"/>
      <c r="C123" s="181"/>
      <c r="D123" s="181"/>
      <c r="E123" s="180"/>
      <c r="F123" s="181"/>
      <c r="G123" s="181"/>
      <c r="H123" s="181"/>
      <c r="I123" s="181"/>
      <c r="J123" s="193"/>
      <c r="K123" s="199"/>
      <c r="L123" s="181"/>
      <c r="M123" s="181"/>
      <c r="N123" s="181"/>
      <c r="O123" s="181"/>
      <c r="P123" s="204"/>
      <c r="Q123" s="269"/>
      <c r="R123" s="269"/>
      <c r="S123" s="269"/>
      <c r="T123" s="213" t="str">
        <f t="shared" si="50"/>
        <v/>
      </c>
      <c r="U123" s="215" t="str">
        <f t="shared" si="51"/>
        <v/>
      </c>
      <c r="V123" s="215" t="str">
        <f t="shared" si="52"/>
        <v>PA-USCRI-02</v>
      </c>
      <c r="W123" s="223" t="str">
        <f t="shared" si="53"/>
        <v/>
      </c>
      <c r="X123" s="223" t="str">
        <f t="shared" si="54"/>
        <v/>
      </c>
      <c r="Y123" s="223" t="str">
        <f t="shared" si="55"/>
        <v/>
      </c>
      <c r="Z123" s="223"/>
      <c r="AA123" s="223"/>
      <c r="AB123" s="223"/>
      <c r="AC123" s="155"/>
      <c r="AL123" s="210"/>
    </row>
    <row r="124" spans="1:38" ht="15" customHeight="1">
      <c r="A124" s="182">
        <v>122</v>
      </c>
      <c r="B124" s="181"/>
      <c r="C124" s="181"/>
      <c r="D124" s="181"/>
      <c r="E124" s="180"/>
      <c r="F124" s="181"/>
      <c r="G124" s="181"/>
      <c r="H124" s="181"/>
      <c r="I124" s="181"/>
      <c r="J124" s="193"/>
      <c r="K124" s="199"/>
      <c r="L124" s="181"/>
      <c r="M124" s="181"/>
      <c r="N124" s="181"/>
      <c r="O124" s="181"/>
      <c r="P124" s="204"/>
      <c r="Q124" s="269"/>
      <c r="R124" s="269"/>
      <c r="S124" s="269"/>
      <c r="T124" s="213" t="str">
        <f t="shared" si="50"/>
        <v/>
      </c>
      <c r="U124" s="215" t="str">
        <f t="shared" si="51"/>
        <v/>
      </c>
      <c r="V124" s="215" t="str">
        <f t="shared" si="52"/>
        <v>PA-USCRI-02</v>
      </c>
      <c r="W124" s="223" t="str">
        <f t="shared" si="53"/>
        <v/>
      </c>
      <c r="X124" s="223" t="str">
        <f t="shared" si="54"/>
        <v/>
      </c>
      <c r="Y124" s="223" t="str">
        <f t="shared" si="55"/>
        <v/>
      </c>
      <c r="Z124" s="223"/>
      <c r="AA124" s="223"/>
      <c r="AB124" s="223"/>
      <c r="AC124" s="155"/>
      <c r="AL124" s="210"/>
    </row>
    <row r="125" spans="1:38" ht="15" customHeight="1">
      <c r="A125" s="182">
        <v>123</v>
      </c>
      <c r="B125" s="181"/>
      <c r="C125" s="181"/>
      <c r="D125" s="181"/>
      <c r="E125" s="180"/>
      <c r="F125" s="181"/>
      <c r="G125" s="181"/>
      <c r="H125" s="181"/>
      <c r="I125" s="181"/>
      <c r="J125" s="193"/>
      <c r="K125" s="199"/>
      <c r="L125" s="181"/>
      <c r="M125" s="181"/>
      <c r="N125" s="181"/>
      <c r="O125" s="181"/>
      <c r="P125" s="204"/>
      <c r="Q125" s="269"/>
      <c r="R125" s="269"/>
      <c r="S125" s="269"/>
      <c r="T125" s="213" t="str">
        <f t="shared" si="50"/>
        <v/>
      </c>
      <c r="U125" s="215" t="str">
        <f t="shared" si="51"/>
        <v/>
      </c>
      <c r="V125" s="215" t="str">
        <f t="shared" si="52"/>
        <v>PA-USCRI-02</v>
      </c>
      <c r="W125" s="223" t="str">
        <f t="shared" si="53"/>
        <v/>
      </c>
      <c r="X125" s="223" t="str">
        <f t="shared" si="54"/>
        <v/>
      </c>
      <c r="Y125" s="223" t="str">
        <f t="shared" si="55"/>
        <v/>
      </c>
      <c r="Z125" s="223"/>
      <c r="AA125" s="223"/>
      <c r="AB125" s="223"/>
      <c r="AC125" s="155"/>
      <c r="AL125" s="210"/>
    </row>
    <row r="126" spans="1:38" ht="15" customHeight="1" thickBot="1">
      <c r="A126" s="182">
        <v>124</v>
      </c>
      <c r="B126" s="181"/>
      <c r="C126" s="181"/>
      <c r="D126" s="181"/>
      <c r="E126" s="180"/>
      <c r="F126" s="181"/>
      <c r="G126" s="181"/>
      <c r="H126" s="181"/>
      <c r="I126" s="181"/>
      <c r="J126" s="193"/>
      <c r="K126" s="199"/>
      <c r="L126" s="181"/>
      <c r="M126" s="181"/>
      <c r="N126" s="181"/>
      <c r="O126" s="181"/>
      <c r="P126" s="204"/>
      <c r="Q126" s="269"/>
      <c r="R126" s="269"/>
      <c r="S126" s="269"/>
      <c r="T126" s="213" t="str">
        <f t="shared" si="50"/>
        <v/>
      </c>
      <c r="U126" s="215" t="str">
        <f t="shared" si="51"/>
        <v/>
      </c>
      <c r="V126" s="215" t="str">
        <f t="shared" si="52"/>
        <v>PA-USCRI-02</v>
      </c>
      <c r="W126" s="223" t="str">
        <f t="shared" si="53"/>
        <v/>
      </c>
      <c r="X126" s="223" t="str">
        <f t="shared" si="54"/>
        <v/>
      </c>
      <c r="Y126" s="223" t="str">
        <f t="shared" si="55"/>
        <v/>
      </c>
      <c r="Z126" s="223"/>
      <c r="AA126" s="223"/>
      <c r="AB126" s="223"/>
      <c r="AC126" s="155"/>
      <c r="AL126" s="210"/>
    </row>
    <row r="127" spans="1:38" ht="15" customHeight="1" thickBot="1">
      <c r="A127" s="182">
        <v>125</v>
      </c>
      <c r="B127" s="181"/>
      <c r="C127" s="181"/>
      <c r="D127" s="181"/>
      <c r="E127" s="180"/>
      <c r="F127" s="181"/>
      <c r="G127" s="181"/>
      <c r="H127" s="181"/>
      <c r="I127" s="181"/>
      <c r="J127" s="193"/>
      <c r="K127" s="199"/>
      <c r="L127" s="181"/>
      <c r="M127" s="181"/>
      <c r="N127" s="181"/>
      <c r="O127" s="181"/>
      <c r="P127" s="204"/>
      <c r="Q127" s="269"/>
      <c r="R127" s="269"/>
      <c r="S127" s="269"/>
      <c r="T127" s="213" t="str">
        <f t="shared" si="50"/>
        <v/>
      </c>
      <c r="U127" s="215" t="str">
        <f t="shared" si="51"/>
        <v/>
      </c>
      <c r="V127" s="215" t="str">
        <f t="shared" si="52"/>
        <v>PA-USCRI-02</v>
      </c>
      <c r="W127" s="223" t="str">
        <f t="shared" si="53"/>
        <v/>
      </c>
      <c r="X127" s="223" t="str">
        <f t="shared" si="54"/>
        <v/>
      </c>
      <c r="Y127" s="223" t="str">
        <f t="shared" si="55"/>
        <v/>
      </c>
      <c r="Z127" s="223"/>
      <c r="AA127" s="223"/>
      <c r="AB127" s="223"/>
      <c r="AC127" s="155"/>
      <c r="AK127" s="44" t="s">
        <v>1</v>
      </c>
      <c r="AL127" s="210"/>
    </row>
    <row r="128" spans="1:38" ht="15" customHeight="1" thickBot="1">
      <c r="A128" s="182">
        <v>126</v>
      </c>
      <c r="B128" s="181"/>
      <c r="C128" s="181"/>
      <c r="D128" s="181"/>
      <c r="E128" s="180"/>
      <c r="F128" s="181"/>
      <c r="G128" s="181"/>
      <c r="H128" s="181"/>
      <c r="I128" s="181"/>
      <c r="J128" s="193"/>
      <c r="K128" s="199"/>
      <c r="L128" s="181"/>
      <c r="M128" s="181"/>
      <c r="N128" s="181"/>
      <c r="O128" s="181"/>
      <c r="P128" s="204"/>
      <c r="Q128" s="269"/>
      <c r="R128" s="269"/>
      <c r="S128" s="269"/>
      <c r="T128" s="213" t="str">
        <f t="shared" si="50"/>
        <v/>
      </c>
      <c r="U128" s="215" t="str">
        <f t="shared" si="51"/>
        <v/>
      </c>
      <c r="V128" s="215" t="str">
        <f t="shared" si="52"/>
        <v>PA-USCRI-02</v>
      </c>
      <c r="W128" s="223" t="str">
        <f t="shared" si="53"/>
        <v/>
      </c>
      <c r="X128" s="223" t="str">
        <f t="shared" si="54"/>
        <v/>
      </c>
      <c r="Y128" s="223" t="str">
        <f t="shared" si="55"/>
        <v/>
      </c>
      <c r="Z128" s="223"/>
      <c r="AA128" s="223"/>
      <c r="AB128" s="223"/>
      <c r="AC128" s="155"/>
      <c r="AK128" s="51" t="s">
        <v>10</v>
      </c>
      <c r="AL128" s="210">
        <f>SUMIFS($K:$K,$B:$B,$AK$127, $E:$E,AK128)</f>
        <v>0</v>
      </c>
    </row>
    <row r="129" spans="1:38" ht="15" customHeight="1" thickBot="1">
      <c r="A129" s="182">
        <v>127</v>
      </c>
      <c r="B129" s="181"/>
      <c r="C129" s="181"/>
      <c r="D129" s="181"/>
      <c r="E129" s="180"/>
      <c r="F129" s="181"/>
      <c r="G129" s="181"/>
      <c r="H129" s="181"/>
      <c r="I129" s="181"/>
      <c r="J129" s="193"/>
      <c r="K129" s="199"/>
      <c r="L129" s="181"/>
      <c r="M129" s="181"/>
      <c r="N129" s="181"/>
      <c r="O129" s="181"/>
      <c r="P129" s="204"/>
      <c r="Q129" s="269"/>
      <c r="R129" s="269"/>
      <c r="S129" s="269"/>
      <c r="T129" s="213" t="str">
        <f t="shared" si="50"/>
        <v/>
      </c>
      <c r="U129" s="215" t="str">
        <f t="shared" si="51"/>
        <v/>
      </c>
      <c r="V129" s="215" t="str">
        <f t="shared" si="52"/>
        <v>PA-USCRI-02</v>
      </c>
      <c r="W129" s="223" t="str">
        <f t="shared" si="53"/>
        <v/>
      </c>
      <c r="X129" s="223" t="str">
        <f t="shared" si="54"/>
        <v/>
      </c>
      <c r="Y129" s="223" t="str">
        <f t="shared" si="55"/>
        <v/>
      </c>
      <c r="Z129" s="223"/>
      <c r="AA129" s="223"/>
      <c r="AB129" s="223"/>
      <c r="AC129" s="155"/>
      <c r="AK129" s="51" t="s">
        <v>14</v>
      </c>
      <c r="AL129" s="210">
        <f>SUMIFS($K:$K,$B:$B,$AK$127, $E:$E,AK129)</f>
        <v>0</v>
      </c>
    </row>
    <row r="130" spans="1:38" ht="15" customHeight="1" thickBot="1">
      <c r="A130" s="182">
        <v>128</v>
      </c>
      <c r="B130" s="181"/>
      <c r="C130" s="181"/>
      <c r="D130" s="181"/>
      <c r="E130" s="180"/>
      <c r="F130" s="181"/>
      <c r="G130" s="181"/>
      <c r="H130" s="181"/>
      <c r="I130" s="181"/>
      <c r="J130" s="193"/>
      <c r="K130" s="199"/>
      <c r="L130" s="181"/>
      <c r="M130" s="181"/>
      <c r="N130" s="181"/>
      <c r="O130" s="181"/>
      <c r="P130" s="204"/>
      <c r="Q130" s="269"/>
      <c r="R130" s="269"/>
      <c r="S130" s="269"/>
      <c r="T130" s="213" t="str">
        <f t="shared" si="50"/>
        <v/>
      </c>
      <c r="U130" s="215" t="str">
        <f t="shared" si="51"/>
        <v/>
      </c>
      <c r="V130" s="215" t="str">
        <f t="shared" si="52"/>
        <v>PA-USCRI-02</v>
      </c>
      <c r="W130" s="223" t="str">
        <f t="shared" si="53"/>
        <v/>
      </c>
      <c r="X130" s="223" t="str">
        <f t="shared" si="54"/>
        <v/>
      </c>
      <c r="Y130" s="223" t="str">
        <f t="shared" si="55"/>
        <v/>
      </c>
      <c r="Z130" s="223"/>
      <c r="AA130" s="223"/>
      <c r="AB130" s="223"/>
      <c r="AC130" s="155"/>
      <c r="AK130" s="51" t="s">
        <v>76</v>
      </c>
      <c r="AL130" s="210">
        <f>SUMIFS($K:$K,$B:$B,$AK$127, $E:$E,AK130)</f>
        <v>0</v>
      </c>
    </row>
    <row r="131" spans="1:38" ht="15" customHeight="1" thickBot="1">
      <c r="A131" s="182">
        <v>129</v>
      </c>
      <c r="B131" s="181"/>
      <c r="C131" s="181"/>
      <c r="D131" s="181"/>
      <c r="E131" s="180"/>
      <c r="F131" s="181"/>
      <c r="G131" s="181"/>
      <c r="H131" s="181"/>
      <c r="I131" s="181"/>
      <c r="J131" s="193"/>
      <c r="K131" s="199"/>
      <c r="L131" s="181"/>
      <c r="M131" s="181"/>
      <c r="N131" s="181"/>
      <c r="O131" s="181"/>
      <c r="P131" s="204"/>
      <c r="Q131" s="269"/>
      <c r="R131" s="269"/>
      <c r="S131" s="269"/>
      <c r="T131" s="213" t="str">
        <f t="shared" si="50"/>
        <v/>
      </c>
      <c r="U131" s="215" t="str">
        <f t="shared" si="51"/>
        <v/>
      </c>
      <c r="V131" s="215" t="str">
        <f t="shared" si="52"/>
        <v>PA-USCRI-02</v>
      </c>
      <c r="W131" s="223" t="str">
        <f t="shared" si="53"/>
        <v/>
      </c>
      <c r="X131" s="223" t="str">
        <f t="shared" si="54"/>
        <v/>
      </c>
      <c r="Y131" s="223" t="str">
        <f t="shared" si="55"/>
        <v/>
      </c>
      <c r="Z131" s="223"/>
      <c r="AA131" s="223"/>
      <c r="AB131" s="223"/>
      <c r="AC131" s="155"/>
      <c r="AK131" s="51" t="s">
        <v>798</v>
      </c>
      <c r="AL131" s="210">
        <f>SUMIFS($K:$K,$B:$B,$AK$127, $E:$E,AK131)</f>
        <v>0</v>
      </c>
    </row>
    <row r="132" spans="1:38" ht="15" customHeight="1">
      <c r="A132" s="182">
        <v>130</v>
      </c>
      <c r="B132" s="181"/>
      <c r="C132" s="181"/>
      <c r="D132" s="181"/>
      <c r="E132" s="180"/>
      <c r="F132" s="181"/>
      <c r="G132" s="181"/>
      <c r="H132" s="181"/>
      <c r="I132" s="181"/>
      <c r="J132" s="193"/>
      <c r="K132" s="199"/>
      <c r="L132" s="181"/>
      <c r="M132" s="181"/>
      <c r="N132" s="181"/>
      <c r="O132" s="181"/>
      <c r="P132" s="204"/>
      <c r="Q132" s="269"/>
      <c r="R132" s="269"/>
      <c r="S132" s="269"/>
      <c r="T132" s="213" t="str">
        <f t="shared" ref="T132:T195" si="58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32" s="215" t="str">
        <f t="shared" ref="U132:U195" si="59">IF(T132="",T132,"NO")</f>
        <v/>
      </c>
      <c r="V132" s="215" t="str">
        <f t="shared" ref="V132:V195" si="60">IF(U132="NO",T132,IF(U132="",V131,""))</f>
        <v>PA-USCRI-02</v>
      </c>
      <c r="W132" s="223" t="str">
        <f t="shared" ref="W132:W163" si="61">IF(COUNTIF(AN:AN,Q:Q),"OK","")</f>
        <v/>
      </c>
      <c r="X132" s="223" t="str">
        <f t="shared" ref="X132:X195" si="62">IF(W132="OK",Q132,"")</f>
        <v/>
      </c>
      <c r="Y132" s="223" t="str">
        <f t="shared" ref="Y132:Y195" si="63">IF(W132="OK",S132,"")</f>
        <v/>
      </c>
      <c r="Z132" s="223"/>
      <c r="AA132" s="223"/>
      <c r="AB132" s="223"/>
      <c r="AC132" s="155"/>
      <c r="AK132" s="71"/>
      <c r="AL132" s="210"/>
    </row>
    <row r="133" spans="1:38" ht="15" customHeight="1">
      <c r="A133" s="182">
        <v>131</v>
      </c>
      <c r="B133" s="181"/>
      <c r="C133" s="181"/>
      <c r="D133" s="181"/>
      <c r="E133" s="180"/>
      <c r="F133" s="181"/>
      <c r="G133" s="181"/>
      <c r="H133" s="181"/>
      <c r="I133" s="181"/>
      <c r="J133" s="193"/>
      <c r="K133" s="199"/>
      <c r="L133" s="181"/>
      <c r="M133" s="181"/>
      <c r="N133" s="181"/>
      <c r="O133" s="181"/>
      <c r="P133" s="204"/>
      <c r="Q133" s="269"/>
      <c r="R133" s="269"/>
      <c r="S133" s="269"/>
      <c r="T133" s="213" t="str">
        <f t="shared" si="58"/>
        <v/>
      </c>
      <c r="U133" s="215" t="str">
        <f t="shared" si="59"/>
        <v/>
      </c>
      <c r="V133" s="215" t="str">
        <f t="shared" si="60"/>
        <v>PA-USCRI-02</v>
      </c>
      <c r="W133" s="223" t="str">
        <f t="shared" si="61"/>
        <v/>
      </c>
      <c r="X133" s="223" t="str">
        <f t="shared" si="62"/>
        <v/>
      </c>
      <c r="Y133" s="223" t="str">
        <f t="shared" si="63"/>
        <v/>
      </c>
      <c r="Z133" s="223"/>
      <c r="AA133" s="223"/>
      <c r="AB133" s="223"/>
      <c r="AC133" s="155"/>
      <c r="AL133" s="210"/>
    </row>
    <row r="134" spans="1:38" ht="15" customHeight="1">
      <c r="A134" s="182">
        <v>132</v>
      </c>
      <c r="B134" s="181"/>
      <c r="C134" s="181"/>
      <c r="D134" s="181"/>
      <c r="E134" s="180"/>
      <c r="F134" s="181"/>
      <c r="G134" s="181"/>
      <c r="H134" s="181"/>
      <c r="I134" s="181"/>
      <c r="J134" s="193"/>
      <c r="K134" s="199"/>
      <c r="L134" s="181"/>
      <c r="M134" s="181"/>
      <c r="N134" s="181"/>
      <c r="O134" s="181"/>
      <c r="P134" s="204"/>
      <c r="Q134" s="269"/>
      <c r="R134" s="269"/>
      <c r="S134" s="269"/>
      <c r="T134" s="213" t="str">
        <f t="shared" si="58"/>
        <v/>
      </c>
      <c r="U134" s="215" t="str">
        <f t="shared" si="59"/>
        <v/>
      </c>
      <c r="V134" s="215" t="str">
        <f t="shared" si="60"/>
        <v>PA-USCRI-02</v>
      </c>
      <c r="W134" s="223" t="str">
        <f t="shared" si="61"/>
        <v/>
      </c>
      <c r="X134" s="223" t="str">
        <f t="shared" si="62"/>
        <v/>
      </c>
      <c r="Y134" s="223" t="str">
        <f t="shared" si="63"/>
        <v/>
      </c>
      <c r="Z134" s="223"/>
      <c r="AA134" s="223"/>
      <c r="AB134" s="223"/>
      <c r="AC134" s="155"/>
      <c r="AL134" s="210"/>
    </row>
    <row r="135" spans="1:38" ht="15" customHeight="1">
      <c r="A135" s="182">
        <v>133</v>
      </c>
      <c r="B135" s="181"/>
      <c r="C135" s="181"/>
      <c r="D135" s="181"/>
      <c r="E135" s="180"/>
      <c r="F135" s="181"/>
      <c r="G135" s="181"/>
      <c r="H135" s="181"/>
      <c r="I135" s="181"/>
      <c r="J135" s="193"/>
      <c r="K135" s="199"/>
      <c r="L135" s="181"/>
      <c r="M135" s="181"/>
      <c r="N135" s="181"/>
      <c r="O135" s="181"/>
      <c r="P135" s="204"/>
      <c r="Q135" s="269"/>
      <c r="R135" s="269"/>
      <c r="S135" s="269"/>
      <c r="T135" s="213" t="str">
        <f t="shared" si="58"/>
        <v/>
      </c>
      <c r="U135" s="215" t="str">
        <f t="shared" si="59"/>
        <v/>
      </c>
      <c r="V135" s="215" t="str">
        <f t="shared" si="60"/>
        <v>PA-USCRI-02</v>
      </c>
      <c r="W135" s="223" t="str">
        <f t="shared" si="61"/>
        <v/>
      </c>
      <c r="X135" s="223" t="str">
        <f t="shared" si="62"/>
        <v/>
      </c>
      <c r="Y135" s="223" t="str">
        <f t="shared" si="63"/>
        <v/>
      </c>
      <c r="Z135" s="223"/>
      <c r="AA135" s="223"/>
      <c r="AB135" s="223"/>
      <c r="AC135" s="155"/>
      <c r="AL135" s="210"/>
    </row>
    <row r="136" spans="1:38" ht="15" customHeight="1" thickBot="1">
      <c r="A136" s="182">
        <v>134</v>
      </c>
      <c r="B136" s="181"/>
      <c r="C136" s="181"/>
      <c r="D136" s="181"/>
      <c r="E136" s="180"/>
      <c r="F136" s="181"/>
      <c r="G136" s="181"/>
      <c r="H136" s="181"/>
      <c r="I136" s="181"/>
      <c r="J136" s="193"/>
      <c r="K136" s="199"/>
      <c r="L136" s="181"/>
      <c r="M136" s="181"/>
      <c r="N136" s="181"/>
      <c r="O136" s="181"/>
      <c r="P136" s="204"/>
      <c r="Q136" s="269"/>
      <c r="R136" s="269"/>
      <c r="S136" s="269"/>
      <c r="T136" s="213" t="str">
        <f t="shared" si="58"/>
        <v/>
      </c>
      <c r="U136" s="215" t="str">
        <f t="shared" si="59"/>
        <v/>
      </c>
      <c r="V136" s="215" t="str">
        <f t="shared" si="60"/>
        <v>PA-USCRI-02</v>
      </c>
      <c r="W136" s="223" t="str">
        <f t="shared" si="61"/>
        <v/>
      </c>
      <c r="X136" s="223" t="str">
        <f t="shared" si="62"/>
        <v/>
      </c>
      <c r="Y136" s="223" t="str">
        <f t="shared" si="63"/>
        <v/>
      </c>
      <c r="Z136" s="223"/>
      <c r="AA136" s="223"/>
      <c r="AB136" s="223"/>
      <c r="AC136" s="155"/>
      <c r="AL136" s="210"/>
    </row>
    <row r="137" spans="1:38" ht="15" customHeight="1" thickBot="1">
      <c r="A137" s="182">
        <v>135</v>
      </c>
      <c r="B137" s="181"/>
      <c r="C137" s="181"/>
      <c r="D137" s="181"/>
      <c r="E137" s="180"/>
      <c r="F137" s="181"/>
      <c r="G137" s="181"/>
      <c r="H137" s="181"/>
      <c r="I137" s="181"/>
      <c r="J137" s="193"/>
      <c r="K137" s="199"/>
      <c r="L137" s="181"/>
      <c r="M137" s="181"/>
      <c r="N137" s="181"/>
      <c r="O137" s="181"/>
      <c r="P137" s="204"/>
      <c r="Q137" s="269"/>
      <c r="R137" s="269"/>
      <c r="S137" s="269"/>
      <c r="T137" s="213" t="str">
        <f t="shared" si="58"/>
        <v/>
      </c>
      <c r="U137" s="215" t="str">
        <f t="shared" si="59"/>
        <v/>
      </c>
      <c r="V137" s="215" t="str">
        <f t="shared" si="60"/>
        <v>PA-USCRI-02</v>
      </c>
      <c r="W137" s="223" t="str">
        <f t="shared" si="61"/>
        <v/>
      </c>
      <c r="X137" s="223" t="str">
        <f t="shared" si="62"/>
        <v/>
      </c>
      <c r="Y137" s="223" t="str">
        <f t="shared" si="63"/>
        <v/>
      </c>
      <c r="Z137" s="223"/>
      <c r="AA137" s="223"/>
      <c r="AB137" s="223"/>
      <c r="AC137" s="155"/>
      <c r="AK137" s="44" t="s">
        <v>5</v>
      </c>
      <c r="AL137" s="210"/>
    </row>
    <row r="138" spans="1:38" ht="15" customHeight="1" thickBot="1">
      <c r="A138" s="182">
        <v>136</v>
      </c>
      <c r="B138" s="181"/>
      <c r="C138" s="181"/>
      <c r="D138" s="181"/>
      <c r="E138" s="180"/>
      <c r="F138" s="181"/>
      <c r="G138" s="181"/>
      <c r="H138" s="181"/>
      <c r="I138" s="181"/>
      <c r="J138" s="193"/>
      <c r="K138" s="199"/>
      <c r="L138" s="181"/>
      <c r="M138" s="181"/>
      <c r="N138" s="181"/>
      <c r="O138" s="181"/>
      <c r="P138" s="204"/>
      <c r="Q138" s="269"/>
      <c r="R138" s="269"/>
      <c r="S138" s="269"/>
      <c r="T138" s="213" t="str">
        <f t="shared" si="58"/>
        <v/>
      </c>
      <c r="U138" s="215" t="str">
        <f t="shared" si="59"/>
        <v/>
      </c>
      <c r="V138" s="215" t="str">
        <f t="shared" si="60"/>
        <v>PA-USCRI-02</v>
      </c>
      <c r="W138" s="223" t="str">
        <f t="shared" si="61"/>
        <v/>
      </c>
      <c r="X138" s="223" t="str">
        <f t="shared" si="62"/>
        <v/>
      </c>
      <c r="Y138" s="223" t="str">
        <f t="shared" si="63"/>
        <v/>
      </c>
      <c r="Z138" s="223"/>
      <c r="AA138" s="223"/>
      <c r="AB138" s="223"/>
      <c r="AC138" s="155"/>
      <c r="AK138" s="52" t="s">
        <v>77</v>
      </c>
      <c r="AL138" s="210">
        <f t="shared" ref="AL138:AL166" si="64">SUMIFS($K:$K,$B:$B,$AK$137, $E:$E,AK138)</f>
        <v>0</v>
      </c>
    </row>
    <row r="139" spans="1:38" ht="15" customHeight="1" thickBot="1">
      <c r="A139" s="182">
        <v>137</v>
      </c>
      <c r="B139" s="181"/>
      <c r="C139" s="181"/>
      <c r="D139" s="181"/>
      <c r="E139" s="180"/>
      <c r="F139" s="181"/>
      <c r="G139" s="181"/>
      <c r="H139" s="181"/>
      <c r="I139" s="181"/>
      <c r="J139" s="193"/>
      <c r="K139" s="199"/>
      <c r="L139" s="181"/>
      <c r="M139" s="181"/>
      <c r="N139" s="181"/>
      <c r="O139" s="181"/>
      <c r="P139" s="204"/>
      <c r="Q139" s="269"/>
      <c r="R139" s="269"/>
      <c r="S139" s="269"/>
      <c r="T139" s="213" t="str">
        <f t="shared" si="58"/>
        <v/>
      </c>
      <c r="U139" s="215" t="str">
        <f t="shared" si="59"/>
        <v/>
      </c>
      <c r="V139" s="215" t="str">
        <f t="shared" si="60"/>
        <v>PA-USCRI-02</v>
      </c>
      <c r="W139" s="223" t="str">
        <f t="shared" si="61"/>
        <v/>
      </c>
      <c r="X139" s="223" t="str">
        <f t="shared" si="62"/>
        <v/>
      </c>
      <c r="Y139" s="223" t="str">
        <f t="shared" si="63"/>
        <v/>
      </c>
      <c r="Z139" s="223"/>
      <c r="AA139" s="223"/>
      <c r="AB139" s="223"/>
      <c r="AC139" s="155"/>
      <c r="AK139" s="51" t="s">
        <v>78</v>
      </c>
      <c r="AL139" s="210">
        <f t="shared" si="64"/>
        <v>0</v>
      </c>
    </row>
    <row r="140" spans="1:38" ht="15" customHeight="1" thickBot="1">
      <c r="A140" s="182">
        <v>138</v>
      </c>
      <c r="B140" s="181"/>
      <c r="C140" s="181"/>
      <c r="D140" s="181"/>
      <c r="E140" s="180"/>
      <c r="F140" s="181"/>
      <c r="G140" s="181"/>
      <c r="H140" s="181"/>
      <c r="I140" s="181"/>
      <c r="J140" s="193"/>
      <c r="K140" s="199"/>
      <c r="L140" s="181"/>
      <c r="M140" s="181"/>
      <c r="N140" s="181"/>
      <c r="O140" s="181"/>
      <c r="P140" s="204"/>
      <c r="Q140" s="269"/>
      <c r="R140" s="269"/>
      <c r="S140" s="269"/>
      <c r="T140" s="213" t="str">
        <f t="shared" si="58"/>
        <v/>
      </c>
      <c r="U140" s="215" t="str">
        <f t="shared" si="59"/>
        <v/>
      </c>
      <c r="V140" s="215" t="str">
        <f t="shared" si="60"/>
        <v>PA-USCRI-02</v>
      </c>
      <c r="W140" s="223" t="str">
        <f t="shared" si="61"/>
        <v/>
      </c>
      <c r="X140" s="223" t="str">
        <f t="shared" si="62"/>
        <v/>
      </c>
      <c r="Y140" s="223" t="str">
        <f t="shared" si="63"/>
        <v/>
      </c>
      <c r="Z140" s="223"/>
      <c r="AA140" s="223"/>
      <c r="AB140" s="223"/>
      <c r="AC140" s="155"/>
      <c r="AK140" s="51" t="s">
        <v>98</v>
      </c>
      <c r="AL140" s="210">
        <f t="shared" si="64"/>
        <v>0</v>
      </c>
    </row>
    <row r="141" spans="1:38" ht="15" customHeight="1" thickBot="1">
      <c r="A141" s="182">
        <v>139</v>
      </c>
      <c r="B141" s="181"/>
      <c r="C141" s="181"/>
      <c r="D141" s="181"/>
      <c r="E141" s="180"/>
      <c r="F141" s="181"/>
      <c r="G141" s="181"/>
      <c r="H141" s="181"/>
      <c r="I141" s="181"/>
      <c r="J141" s="193"/>
      <c r="K141" s="199"/>
      <c r="L141" s="181"/>
      <c r="M141" s="181"/>
      <c r="N141" s="181"/>
      <c r="O141" s="181"/>
      <c r="P141" s="204"/>
      <c r="Q141" s="269"/>
      <c r="R141" s="269"/>
      <c r="S141" s="269"/>
      <c r="T141" s="213" t="str">
        <f t="shared" si="58"/>
        <v/>
      </c>
      <c r="U141" s="215" t="str">
        <f t="shared" si="59"/>
        <v/>
      </c>
      <c r="V141" s="215" t="str">
        <f t="shared" si="60"/>
        <v>PA-USCRI-02</v>
      </c>
      <c r="W141" s="223" t="str">
        <f t="shared" si="61"/>
        <v/>
      </c>
      <c r="X141" s="223" t="str">
        <f t="shared" si="62"/>
        <v/>
      </c>
      <c r="Y141" s="223" t="str">
        <f t="shared" si="63"/>
        <v/>
      </c>
      <c r="Z141" s="223"/>
      <c r="AA141" s="223"/>
      <c r="AB141" s="223"/>
      <c r="AC141" s="155"/>
      <c r="AK141" s="51" t="s">
        <v>110</v>
      </c>
      <c r="AL141" s="210">
        <f t="shared" si="64"/>
        <v>0</v>
      </c>
    </row>
    <row r="142" spans="1:38" ht="15" customHeight="1" thickBot="1">
      <c r="A142" s="182">
        <v>140</v>
      </c>
      <c r="B142" s="181"/>
      <c r="C142" s="181"/>
      <c r="D142" s="181"/>
      <c r="E142" s="180"/>
      <c r="F142" s="181"/>
      <c r="G142" s="181"/>
      <c r="H142" s="181"/>
      <c r="I142" s="181"/>
      <c r="J142" s="193"/>
      <c r="K142" s="199"/>
      <c r="L142" s="181"/>
      <c r="M142" s="181"/>
      <c r="N142" s="181"/>
      <c r="O142" s="181"/>
      <c r="P142" s="204"/>
      <c r="Q142" s="269"/>
      <c r="R142" s="269"/>
      <c r="S142" s="269"/>
      <c r="T142" s="213" t="str">
        <f t="shared" si="58"/>
        <v/>
      </c>
      <c r="U142" s="215" t="str">
        <f t="shared" si="59"/>
        <v/>
      </c>
      <c r="V142" s="215" t="str">
        <f t="shared" si="60"/>
        <v>PA-USCRI-02</v>
      </c>
      <c r="W142" s="223" t="str">
        <f t="shared" si="61"/>
        <v/>
      </c>
      <c r="X142" s="223" t="str">
        <f t="shared" si="62"/>
        <v/>
      </c>
      <c r="Y142" s="223" t="str">
        <f t="shared" si="63"/>
        <v/>
      </c>
      <c r="Z142" s="223"/>
      <c r="AA142" s="223"/>
      <c r="AB142" s="223"/>
      <c r="AC142" s="155"/>
      <c r="AK142" s="51" t="s">
        <v>44</v>
      </c>
      <c r="AL142" s="210">
        <f t="shared" si="64"/>
        <v>0</v>
      </c>
    </row>
    <row r="143" spans="1:38" ht="15" customHeight="1" thickBot="1">
      <c r="A143" s="182">
        <v>141</v>
      </c>
      <c r="B143" s="181"/>
      <c r="C143" s="181"/>
      <c r="D143" s="181"/>
      <c r="E143" s="180"/>
      <c r="F143" s="181"/>
      <c r="G143" s="181"/>
      <c r="H143" s="181"/>
      <c r="I143" s="181"/>
      <c r="J143" s="193"/>
      <c r="K143" s="199"/>
      <c r="L143" s="181"/>
      <c r="M143" s="181"/>
      <c r="N143" s="181"/>
      <c r="O143" s="181"/>
      <c r="P143" s="204"/>
      <c r="Q143" s="269"/>
      <c r="R143" s="269"/>
      <c r="S143" s="269"/>
      <c r="T143" s="213" t="str">
        <f t="shared" si="58"/>
        <v/>
      </c>
      <c r="U143" s="215" t="str">
        <f t="shared" si="59"/>
        <v/>
      </c>
      <c r="V143" s="215" t="str">
        <f t="shared" si="60"/>
        <v>PA-USCRI-02</v>
      </c>
      <c r="W143" s="223" t="str">
        <f t="shared" si="61"/>
        <v/>
      </c>
      <c r="X143" s="223" t="str">
        <f t="shared" si="62"/>
        <v/>
      </c>
      <c r="Y143" s="223" t="str">
        <f t="shared" si="63"/>
        <v/>
      </c>
      <c r="Z143" s="223"/>
      <c r="AA143" s="223"/>
      <c r="AB143" s="223"/>
      <c r="AC143" s="155"/>
      <c r="AK143" s="51" t="s">
        <v>79</v>
      </c>
      <c r="AL143" s="210">
        <f t="shared" si="64"/>
        <v>0</v>
      </c>
    </row>
    <row r="144" spans="1:38" ht="15" customHeight="1" thickBot="1">
      <c r="A144" s="182">
        <v>142</v>
      </c>
      <c r="B144" s="181"/>
      <c r="C144" s="181"/>
      <c r="D144" s="181"/>
      <c r="E144" s="180"/>
      <c r="F144" s="181"/>
      <c r="G144" s="181"/>
      <c r="H144" s="181"/>
      <c r="I144" s="181"/>
      <c r="J144" s="193"/>
      <c r="K144" s="199"/>
      <c r="L144" s="181"/>
      <c r="M144" s="181"/>
      <c r="N144" s="181"/>
      <c r="O144" s="181"/>
      <c r="P144" s="204"/>
      <c r="Q144" s="269"/>
      <c r="R144" s="269"/>
      <c r="S144" s="269"/>
      <c r="T144" s="213" t="str">
        <f t="shared" si="58"/>
        <v/>
      </c>
      <c r="U144" s="215" t="str">
        <f t="shared" si="59"/>
        <v/>
      </c>
      <c r="V144" s="215" t="str">
        <f t="shared" si="60"/>
        <v>PA-USCRI-02</v>
      </c>
      <c r="W144" s="223" t="str">
        <f t="shared" si="61"/>
        <v/>
      </c>
      <c r="X144" s="223" t="str">
        <f t="shared" si="62"/>
        <v/>
      </c>
      <c r="Y144" s="223" t="str">
        <f t="shared" si="63"/>
        <v/>
      </c>
      <c r="Z144" s="223"/>
      <c r="AA144" s="223"/>
      <c r="AB144" s="223"/>
      <c r="AC144" s="155"/>
      <c r="AK144" s="51" t="s">
        <v>113</v>
      </c>
      <c r="AL144" s="210">
        <f t="shared" si="64"/>
        <v>0</v>
      </c>
    </row>
    <row r="145" spans="1:38" ht="15" customHeight="1" thickBot="1">
      <c r="A145" s="182">
        <v>143</v>
      </c>
      <c r="B145" s="181"/>
      <c r="C145" s="181"/>
      <c r="D145" s="181"/>
      <c r="E145" s="180"/>
      <c r="F145" s="181"/>
      <c r="G145" s="181"/>
      <c r="H145" s="181"/>
      <c r="I145" s="181"/>
      <c r="J145" s="193"/>
      <c r="K145" s="199"/>
      <c r="L145" s="181"/>
      <c r="M145" s="181"/>
      <c r="N145" s="181"/>
      <c r="O145" s="181"/>
      <c r="P145" s="204"/>
      <c r="Q145" s="269"/>
      <c r="R145" s="269"/>
      <c r="S145" s="269"/>
      <c r="T145" s="213" t="str">
        <f t="shared" si="58"/>
        <v/>
      </c>
      <c r="U145" s="215" t="str">
        <f t="shared" si="59"/>
        <v/>
      </c>
      <c r="V145" s="215" t="str">
        <f t="shared" si="60"/>
        <v>PA-USCRI-02</v>
      </c>
      <c r="W145" s="223" t="str">
        <f t="shared" si="61"/>
        <v/>
      </c>
      <c r="X145" s="223" t="str">
        <f t="shared" si="62"/>
        <v/>
      </c>
      <c r="Y145" s="223" t="str">
        <f t="shared" si="63"/>
        <v/>
      </c>
      <c r="Z145" s="223"/>
      <c r="AA145" s="223"/>
      <c r="AB145" s="223"/>
      <c r="AC145" s="155"/>
      <c r="AK145" s="51" t="s">
        <v>80</v>
      </c>
      <c r="AL145" s="210">
        <f t="shared" si="64"/>
        <v>0</v>
      </c>
    </row>
    <row r="146" spans="1:38" ht="15" customHeight="1" thickBot="1">
      <c r="A146" s="182">
        <v>144</v>
      </c>
      <c r="B146" s="181"/>
      <c r="C146" s="181"/>
      <c r="D146" s="181"/>
      <c r="E146" s="180"/>
      <c r="F146" s="181"/>
      <c r="G146" s="181"/>
      <c r="H146" s="181"/>
      <c r="I146" s="181"/>
      <c r="J146" s="193"/>
      <c r="K146" s="199"/>
      <c r="L146" s="181"/>
      <c r="M146" s="181"/>
      <c r="N146" s="181"/>
      <c r="O146" s="181"/>
      <c r="P146" s="204"/>
      <c r="Q146" s="269"/>
      <c r="R146" s="269"/>
      <c r="S146" s="269"/>
      <c r="T146" s="213" t="str">
        <f t="shared" si="58"/>
        <v/>
      </c>
      <c r="U146" s="215" t="str">
        <f t="shared" si="59"/>
        <v/>
      </c>
      <c r="V146" s="215" t="str">
        <f t="shared" si="60"/>
        <v>PA-USCRI-02</v>
      </c>
      <c r="W146" s="223" t="str">
        <f t="shared" si="61"/>
        <v/>
      </c>
      <c r="X146" s="223" t="str">
        <f t="shared" si="62"/>
        <v/>
      </c>
      <c r="Y146" s="223" t="str">
        <f t="shared" si="63"/>
        <v/>
      </c>
      <c r="Z146" s="223"/>
      <c r="AA146" s="223"/>
      <c r="AB146" s="223"/>
      <c r="AC146" s="155"/>
      <c r="AG146" s="63"/>
      <c r="AK146" s="51" t="s">
        <v>75</v>
      </c>
      <c r="AL146" s="210">
        <f t="shared" si="64"/>
        <v>0</v>
      </c>
    </row>
    <row r="147" spans="1:38" ht="15" customHeight="1" thickBot="1">
      <c r="A147" s="182">
        <v>145</v>
      </c>
      <c r="B147" s="181"/>
      <c r="C147" s="181"/>
      <c r="D147" s="181"/>
      <c r="E147" s="180"/>
      <c r="F147" s="181"/>
      <c r="G147" s="181"/>
      <c r="H147" s="181"/>
      <c r="I147" s="181"/>
      <c r="J147" s="193"/>
      <c r="K147" s="199"/>
      <c r="L147" s="181"/>
      <c r="M147" s="181"/>
      <c r="N147" s="181"/>
      <c r="O147" s="181"/>
      <c r="P147" s="204"/>
      <c r="Q147" s="269"/>
      <c r="R147" s="269"/>
      <c r="S147" s="269"/>
      <c r="T147" s="213" t="str">
        <f t="shared" si="58"/>
        <v/>
      </c>
      <c r="U147" s="215" t="str">
        <f t="shared" si="59"/>
        <v/>
      </c>
      <c r="V147" s="215" t="str">
        <f t="shared" si="60"/>
        <v>PA-USCRI-02</v>
      </c>
      <c r="W147" s="223" t="str">
        <f t="shared" si="61"/>
        <v/>
      </c>
      <c r="X147" s="223" t="str">
        <f t="shared" si="62"/>
        <v/>
      </c>
      <c r="Y147" s="223" t="str">
        <f t="shared" si="63"/>
        <v/>
      </c>
      <c r="Z147" s="223"/>
      <c r="AA147" s="223"/>
      <c r="AB147" s="223"/>
      <c r="AC147" s="155"/>
      <c r="AK147" s="51" t="s">
        <v>81</v>
      </c>
      <c r="AL147" s="210">
        <f t="shared" si="64"/>
        <v>0</v>
      </c>
    </row>
    <row r="148" spans="1:38" ht="15" customHeight="1" thickBot="1">
      <c r="A148" s="182">
        <v>146</v>
      </c>
      <c r="B148" s="181"/>
      <c r="C148" s="181"/>
      <c r="D148" s="181"/>
      <c r="E148" s="180"/>
      <c r="F148" s="181"/>
      <c r="G148" s="181"/>
      <c r="H148" s="181"/>
      <c r="I148" s="181"/>
      <c r="J148" s="193"/>
      <c r="K148" s="199"/>
      <c r="L148" s="181"/>
      <c r="M148" s="181"/>
      <c r="N148" s="181"/>
      <c r="O148" s="181"/>
      <c r="P148" s="204"/>
      <c r="Q148" s="269"/>
      <c r="R148" s="269"/>
      <c r="S148" s="269"/>
      <c r="T148" s="213" t="str">
        <f t="shared" si="58"/>
        <v/>
      </c>
      <c r="U148" s="215" t="str">
        <f t="shared" si="59"/>
        <v/>
      </c>
      <c r="V148" s="215" t="str">
        <f t="shared" si="60"/>
        <v>PA-USCRI-02</v>
      </c>
      <c r="W148" s="223" t="str">
        <f t="shared" si="61"/>
        <v/>
      </c>
      <c r="X148" s="223" t="str">
        <f t="shared" si="62"/>
        <v/>
      </c>
      <c r="Y148" s="223" t="str">
        <f t="shared" si="63"/>
        <v/>
      </c>
      <c r="Z148" s="223"/>
      <c r="AA148" s="223"/>
      <c r="AB148" s="223"/>
      <c r="AC148" s="155"/>
      <c r="AK148" s="51" t="s">
        <v>94</v>
      </c>
      <c r="AL148" s="210">
        <f t="shared" si="64"/>
        <v>0</v>
      </c>
    </row>
    <row r="149" spans="1:38" ht="15" customHeight="1" thickBot="1">
      <c r="A149" s="182">
        <v>147</v>
      </c>
      <c r="B149" s="181"/>
      <c r="C149" s="181"/>
      <c r="D149" s="181"/>
      <c r="E149" s="180"/>
      <c r="F149" s="181"/>
      <c r="G149" s="181"/>
      <c r="H149" s="181"/>
      <c r="I149" s="181"/>
      <c r="J149" s="193"/>
      <c r="K149" s="199"/>
      <c r="L149" s="181"/>
      <c r="M149" s="181"/>
      <c r="N149" s="181"/>
      <c r="O149" s="181"/>
      <c r="P149" s="204"/>
      <c r="Q149" s="269"/>
      <c r="R149" s="269"/>
      <c r="S149" s="269"/>
      <c r="T149" s="213" t="str">
        <f t="shared" si="58"/>
        <v/>
      </c>
      <c r="U149" s="215" t="str">
        <f t="shared" si="59"/>
        <v/>
      </c>
      <c r="V149" s="215" t="str">
        <f t="shared" si="60"/>
        <v>PA-USCRI-02</v>
      </c>
      <c r="W149" s="223" t="str">
        <f t="shared" si="61"/>
        <v/>
      </c>
      <c r="X149" s="223" t="str">
        <f t="shared" si="62"/>
        <v/>
      </c>
      <c r="Y149" s="223" t="str">
        <f t="shared" si="63"/>
        <v/>
      </c>
      <c r="Z149" s="223"/>
      <c r="AA149" s="223"/>
      <c r="AB149" s="223"/>
      <c r="AC149" s="155"/>
      <c r="AK149" s="51" t="s">
        <v>105</v>
      </c>
      <c r="AL149" s="210">
        <f t="shared" si="64"/>
        <v>0</v>
      </c>
    </row>
    <row r="150" spans="1:38" ht="15" customHeight="1" thickBot="1">
      <c r="A150" s="182">
        <v>148</v>
      </c>
      <c r="B150" s="181"/>
      <c r="C150" s="181"/>
      <c r="D150" s="181"/>
      <c r="E150" s="180"/>
      <c r="F150" s="181"/>
      <c r="G150" s="181"/>
      <c r="H150" s="181"/>
      <c r="I150" s="181"/>
      <c r="J150" s="193"/>
      <c r="K150" s="199"/>
      <c r="L150" s="181"/>
      <c r="M150" s="181"/>
      <c r="N150" s="181"/>
      <c r="O150" s="181"/>
      <c r="P150" s="204"/>
      <c r="Q150" s="269"/>
      <c r="R150" s="269"/>
      <c r="S150" s="269"/>
      <c r="T150" s="213" t="str">
        <f t="shared" si="58"/>
        <v/>
      </c>
      <c r="U150" s="215" t="str">
        <f t="shared" si="59"/>
        <v/>
      </c>
      <c r="V150" s="215" t="str">
        <f t="shared" si="60"/>
        <v>PA-USCRI-02</v>
      </c>
      <c r="W150" s="223" t="str">
        <f t="shared" si="61"/>
        <v/>
      </c>
      <c r="X150" s="223" t="str">
        <f t="shared" si="62"/>
        <v/>
      </c>
      <c r="Y150" s="223" t="str">
        <f t="shared" si="63"/>
        <v/>
      </c>
      <c r="Z150" s="223"/>
      <c r="AA150" s="223"/>
      <c r="AB150" s="223"/>
      <c r="AC150" s="155"/>
      <c r="AK150" s="51" t="s">
        <v>262</v>
      </c>
      <c r="AL150" s="210">
        <f t="shared" si="64"/>
        <v>0</v>
      </c>
    </row>
    <row r="151" spans="1:38" ht="15" customHeight="1" thickBot="1">
      <c r="A151" s="182">
        <v>149</v>
      </c>
      <c r="B151" s="181"/>
      <c r="C151" s="181"/>
      <c r="D151" s="181"/>
      <c r="E151" s="180"/>
      <c r="F151" s="181"/>
      <c r="G151" s="181"/>
      <c r="H151" s="181"/>
      <c r="I151" s="181"/>
      <c r="J151" s="193"/>
      <c r="K151" s="199"/>
      <c r="L151" s="181"/>
      <c r="M151" s="181"/>
      <c r="N151" s="181"/>
      <c r="O151" s="181"/>
      <c r="P151" s="204"/>
      <c r="Q151" s="269"/>
      <c r="R151" s="269"/>
      <c r="S151" s="269"/>
      <c r="T151" s="213" t="str">
        <f t="shared" si="58"/>
        <v/>
      </c>
      <c r="U151" s="215" t="str">
        <f t="shared" si="59"/>
        <v/>
      </c>
      <c r="V151" s="215" t="str">
        <f t="shared" si="60"/>
        <v>PA-USCRI-02</v>
      </c>
      <c r="W151" s="223" t="str">
        <f t="shared" si="61"/>
        <v/>
      </c>
      <c r="X151" s="223" t="str">
        <f t="shared" si="62"/>
        <v/>
      </c>
      <c r="Y151" s="223" t="str">
        <f t="shared" si="63"/>
        <v/>
      </c>
      <c r="Z151" s="223"/>
      <c r="AA151" s="223"/>
      <c r="AB151" s="223"/>
      <c r="AC151" s="155"/>
      <c r="AK151" s="51" t="s">
        <v>102</v>
      </c>
      <c r="AL151" s="210">
        <f t="shared" si="64"/>
        <v>0</v>
      </c>
    </row>
    <row r="152" spans="1:38" ht="15" customHeight="1" thickBot="1">
      <c r="A152" s="182">
        <v>150</v>
      </c>
      <c r="B152" s="181"/>
      <c r="C152" s="181"/>
      <c r="D152" s="181"/>
      <c r="E152" s="180"/>
      <c r="F152" s="181"/>
      <c r="G152" s="181"/>
      <c r="H152" s="181"/>
      <c r="I152" s="181"/>
      <c r="J152" s="193"/>
      <c r="K152" s="199"/>
      <c r="L152" s="181"/>
      <c r="M152" s="181"/>
      <c r="N152" s="181"/>
      <c r="O152" s="181"/>
      <c r="P152" s="204"/>
      <c r="Q152" s="269"/>
      <c r="R152" s="269"/>
      <c r="S152" s="269"/>
      <c r="T152" s="213" t="str">
        <f t="shared" si="58"/>
        <v/>
      </c>
      <c r="U152" s="215" t="str">
        <f t="shared" si="59"/>
        <v/>
      </c>
      <c r="V152" s="215" t="str">
        <f t="shared" si="60"/>
        <v>PA-USCRI-02</v>
      </c>
      <c r="W152" s="223" t="str">
        <f t="shared" si="61"/>
        <v/>
      </c>
      <c r="X152" s="223" t="str">
        <f t="shared" si="62"/>
        <v/>
      </c>
      <c r="Y152" s="223" t="str">
        <f t="shared" si="63"/>
        <v/>
      </c>
      <c r="Z152" s="223"/>
      <c r="AA152" s="223"/>
      <c r="AB152" s="223"/>
      <c r="AC152" s="155"/>
      <c r="AK152" s="51" t="s">
        <v>259</v>
      </c>
      <c r="AL152" s="210">
        <f t="shared" si="64"/>
        <v>0</v>
      </c>
    </row>
    <row r="153" spans="1:38" ht="15" customHeight="1" thickBot="1">
      <c r="A153" s="182">
        <v>151</v>
      </c>
      <c r="B153" s="181"/>
      <c r="C153" s="181"/>
      <c r="D153" s="181"/>
      <c r="E153" s="180"/>
      <c r="F153" s="181"/>
      <c r="G153" s="181"/>
      <c r="H153" s="181"/>
      <c r="I153" s="181"/>
      <c r="J153" s="193"/>
      <c r="K153" s="199"/>
      <c r="L153" s="181"/>
      <c r="M153" s="181"/>
      <c r="N153" s="181"/>
      <c r="O153" s="181"/>
      <c r="P153" s="204"/>
      <c r="Q153" s="269"/>
      <c r="R153" s="269"/>
      <c r="S153" s="269"/>
      <c r="T153" s="213" t="str">
        <f t="shared" si="58"/>
        <v/>
      </c>
      <c r="U153" s="215" t="str">
        <f t="shared" si="59"/>
        <v/>
      </c>
      <c r="V153" s="215" t="str">
        <f t="shared" si="60"/>
        <v>PA-USCRI-02</v>
      </c>
      <c r="W153" s="223" t="str">
        <f t="shared" si="61"/>
        <v/>
      </c>
      <c r="X153" s="223" t="str">
        <f t="shared" si="62"/>
        <v/>
      </c>
      <c r="Y153" s="223" t="str">
        <f t="shared" si="63"/>
        <v/>
      </c>
      <c r="Z153" s="223"/>
      <c r="AA153" s="223"/>
      <c r="AB153" s="223"/>
      <c r="AC153" s="155"/>
      <c r="AK153" s="51" t="s">
        <v>268</v>
      </c>
      <c r="AL153" s="210">
        <f t="shared" si="64"/>
        <v>0</v>
      </c>
    </row>
    <row r="154" spans="1:38" ht="15" customHeight="1" thickBot="1">
      <c r="A154" s="182">
        <v>152</v>
      </c>
      <c r="B154" s="181"/>
      <c r="C154" s="181"/>
      <c r="D154" s="181"/>
      <c r="E154" s="180"/>
      <c r="F154" s="181"/>
      <c r="G154" s="181"/>
      <c r="H154" s="181"/>
      <c r="I154" s="181"/>
      <c r="J154" s="193"/>
      <c r="K154" s="199"/>
      <c r="L154" s="181"/>
      <c r="M154" s="181"/>
      <c r="N154" s="181"/>
      <c r="O154" s="181"/>
      <c r="P154" s="204"/>
      <c r="Q154" s="269"/>
      <c r="R154" s="269"/>
      <c r="S154" s="269"/>
      <c r="T154" s="213" t="str">
        <f t="shared" si="58"/>
        <v/>
      </c>
      <c r="U154" s="215" t="str">
        <f t="shared" si="59"/>
        <v/>
      </c>
      <c r="V154" s="215" t="str">
        <f t="shared" si="60"/>
        <v>PA-USCRI-02</v>
      </c>
      <c r="W154" s="223" t="str">
        <f t="shared" si="61"/>
        <v/>
      </c>
      <c r="X154" s="223" t="str">
        <f t="shared" si="62"/>
        <v/>
      </c>
      <c r="Y154" s="223" t="str">
        <f t="shared" si="63"/>
        <v/>
      </c>
      <c r="Z154" s="223"/>
      <c r="AA154" s="223"/>
      <c r="AB154" s="223"/>
      <c r="AC154" s="155"/>
      <c r="AK154" s="51" t="s">
        <v>92</v>
      </c>
      <c r="AL154" s="210">
        <f t="shared" si="64"/>
        <v>0</v>
      </c>
    </row>
    <row r="155" spans="1:38" ht="15" customHeight="1" thickBot="1">
      <c r="A155" s="182">
        <v>153</v>
      </c>
      <c r="B155" s="181"/>
      <c r="C155" s="181"/>
      <c r="D155" s="181"/>
      <c r="E155" s="180"/>
      <c r="F155" s="181"/>
      <c r="G155" s="181"/>
      <c r="H155" s="181"/>
      <c r="I155" s="181"/>
      <c r="J155" s="193"/>
      <c r="K155" s="199"/>
      <c r="L155" s="181"/>
      <c r="M155" s="181"/>
      <c r="N155" s="181"/>
      <c r="O155" s="181"/>
      <c r="P155" s="204"/>
      <c r="Q155" s="269"/>
      <c r="R155" s="269"/>
      <c r="S155" s="269"/>
      <c r="T155" s="213" t="str">
        <f t="shared" si="58"/>
        <v/>
      </c>
      <c r="U155" s="215" t="str">
        <f t="shared" si="59"/>
        <v/>
      </c>
      <c r="V155" s="215" t="str">
        <f t="shared" si="60"/>
        <v>PA-USCRI-02</v>
      </c>
      <c r="W155" s="223" t="str">
        <f t="shared" si="61"/>
        <v/>
      </c>
      <c r="X155" s="223" t="str">
        <f t="shared" si="62"/>
        <v/>
      </c>
      <c r="Y155" s="223" t="str">
        <f t="shared" si="63"/>
        <v/>
      </c>
      <c r="Z155" s="223"/>
      <c r="AA155" s="223"/>
      <c r="AB155" s="223"/>
      <c r="AC155" s="155"/>
      <c r="AK155" s="51" t="s">
        <v>82</v>
      </c>
      <c r="AL155" s="210">
        <f t="shared" si="64"/>
        <v>0</v>
      </c>
    </row>
    <row r="156" spans="1:38" ht="15" customHeight="1" thickBot="1">
      <c r="A156" s="182">
        <v>154</v>
      </c>
      <c r="B156" s="181"/>
      <c r="C156" s="181"/>
      <c r="D156" s="181"/>
      <c r="E156" s="180"/>
      <c r="F156" s="181"/>
      <c r="G156" s="181"/>
      <c r="H156" s="181"/>
      <c r="I156" s="181"/>
      <c r="J156" s="193"/>
      <c r="K156" s="199"/>
      <c r="L156" s="181"/>
      <c r="M156" s="181"/>
      <c r="N156" s="181"/>
      <c r="O156" s="181"/>
      <c r="P156" s="204"/>
      <c r="Q156" s="269"/>
      <c r="R156" s="269"/>
      <c r="S156" s="269"/>
      <c r="T156" s="213" t="str">
        <f t="shared" si="58"/>
        <v/>
      </c>
      <c r="U156" s="215" t="str">
        <f t="shared" si="59"/>
        <v/>
      </c>
      <c r="V156" s="215" t="str">
        <f t="shared" si="60"/>
        <v>PA-USCRI-02</v>
      </c>
      <c r="W156" s="223" t="str">
        <f t="shared" si="61"/>
        <v/>
      </c>
      <c r="X156" s="223" t="str">
        <f t="shared" si="62"/>
        <v/>
      </c>
      <c r="Y156" s="223" t="str">
        <f t="shared" si="63"/>
        <v/>
      </c>
      <c r="Z156" s="223"/>
      <c r="AA156" s="223"/>
      <c r="AB156" s="223"/>
      <c r="AC156" s="155"/>
      <c r="AK156" s="51" t="s">
        <v>118</v>
      </c>
      <c r="AL156" s="210">
        <f t="shared" si="64"/>
        <v>0</v>
      </c>
    </row>
    <row r="157" spans="1:38" ht="15" customHeight="1" thickBot="1">
      <c r="A157" s="182">
        <v>155</v>
      </c>
      <c r="B157" s="181"/>
      <c r="C157" s="181"/>
      <c r="D157" s="181"/>
      <c r="E157" s="180"/>
      <c r="F157" s="181"/>
      <c r="G157" s="181"/>
      <c r="H157" s="181"/>
      <c r="I157" s="181"/>
      <c r="J157" s="193"/>
      <c r="K157" s="199"/>
      <c r="L157" s="181"/>
      <c r="M157" s="181"/>
      <c r="N157" s="181"/>
      <c r="O157" s="181"/>
      <c r="P157" s="204"/>
      <c r="Q157" s="269"/>
      <c r="R157" s="269"/>
      <c r="S157" s="269"/>
      <c r="T157" s="213" t="str">
        <f t="shared" si="58"/>
        <v/>
      </c>
      <c r="U157" s="215" t="str">
        <f t="shared" si="59"/>
        <v/>
      </c>
      <c r="V157" s="215" t="str">
        <f t="shared" si="60"/>
        <v>PA-USCRI-02</v>
      </c>
      <c r="W157" s="223" t="str">
        <f t="shared" si="61"/>
        <v/>
      </c>
      <c r="X157" s="223" t="str">
        <f t="shared" si="62"/>
        <v/>
      </c>
      <c r="Y157" s="223" t="str">
        <f t="shared" si="63"/>
        <v/>
      </c>
      <c r="Z157" s="223"/>
      <c r="AA157" s="223"/>
      <c r="AB157" s="223"/>
      <c r="AC157" s="155"/>
      <c r="AK157" s="51" t="s">
        <v>120</v>
      </c>
      <c r="AL157" s="210">
        <f t="shared" si="64"/>
        <v>0</v>
      </c>
    </row>
    <row r="158" spans="1:38" ht="15" customHeight="1" thickBot="1">
      <c r="A158" s="182">
        <v>156</v>
      </c>
      <c r="B158" s="181"/>
      <c r="C158" s="181"/>
      <c r="D158" s="181"/>
      <c r="E158" s="180"/>
      <c r="F158" s="181"/>
      <c r="G158" s="181"/>
      <c r="H158" s="181"/>
      <c r="I158" s="181"/>
      <c r="J158" s="193"/>
      <c r="K158" s="199"/>
      <c r="L158" s="181"/>
      <c r="M158" s="181"/>
      <c r="N158" s="181"/>
      <c r="O158" s="181"/>
      <c r="P158" s="204"/>
      <c r="Q158" s="269"/>
      <c r="R158" s="269"/>
      <c r="S158" s="269"/>
      <c r="T158" s="213" t="str">
        <f t="shared" si="58"/>
        <v/>
      </c>
      <c r="U158" s="215" t="str">
        <f t="shared" si="59"/>
        <v/>
      </c>
      <c r="V158" s="215" t="str">
        <f t="shared" si="60"/>
        <v>PA-USCRI-02</v>
      </c>
      <c r="W158" s="223" t="str">
        <f t="shared" si="61"/>
        <v/>
      </c>
      <c r="X158" s="223" t="str">
        <f t="shared" si="62"/>
        <v/>
      </c>
      <c r="Y158" s="223" t="str">
        <f t="shared" si="63"/>
        <v/>
      </c>
      <c r="Z158" s="223"/>
      <c r="AA158" s="223"/>
      <c r="AB158" s="223"/>
      <c r="AC158" s="155"/>
      <c r="AK158" s="51" t="s">
        <v>99</v>
      </c>
      <c r="AL158" s="210">
        <f t="shared" si="64"/>
        <v>0</v>
      </c>
    </row>
    <row r="159" spans="1:38" ht="15" customHeight="1" thickBot="1">
      <c r="A159" s="182">
        <v>157</v>
      </c>
      <c r="B159" s="181"/>
      <c r="C159" s="181"/>
      <c r="D159" s="181"/>
      <c r="E159" s="180"/>
      <c r="F159" s="181"/>
      <c r="G159" s="181"/>
      <c r="H159" s="181"/>
      <c r="I159" s="181"/>
      <c r="J159" s="193"/>
      <c r="K159" s="199"/>
      <c r="L159" s="181"/>
      <c r="M159" s="181"/>
      <c r="N159" s="181"/>
      <c r="O159" s="181"/>
      <c r="P159" s="204"/>
      <c r="Q159" s="269"/>
      <c r="R159" s="269"/>
      <c r="S159" s="269"/>
      <c r="T159" s="213" t="str">
        <f t="shared" si="58"/>
        <v/>
      </c>
      <c r="U159" s="215" t="str">
        <f t="shared" si="59"/>
        <v/>
      </c>
      <c r="V159" s="215" t="str">
        <f t="shared" si="60"/>
        <v>PA-USCRI-02</v>
      </c>
      <c r="W159" s="223" t="str">
        <f t="shared" si="61"/>
        <v/>
      </c>
      <c r="X159" s="223" t="str">
        <f t="shared" si="62"/>
        <v/>
      </c>
      <c r="Y159" s="223" t="str">
        <f t="shared" si="63"/>
        <v/>
      </c>
      <c r="Z159" s="223"/>
      <c r="AA159" s="223"/>
      <c r="AB159" s="223"/>
      <c r="AC159" s="155"/>
      <c r="AK159" s="51" t="s">
        <v>10</v>
      </c>
      <c r="AL159" s="210">
        <f t="shared" si="64"/>
        <v>5</v>
      </c>
    </row>
    <row r="160" spans="1:38" ht="15" customHeight="1" thickBot="1">
      <c r="A160" s="182">
        <v>158</v>
      </c>
      <c r="B160" s="181"/>
      <c r="C160" s="181"/>
      <c r="D160" s="181"/>
      <c r="E160" s="180"/>
      <c r="F160" s="181"/>
      <c r="G160" s="181"/>
      <c r="H160" s="181"/>
      <c r="I160" s="181"/>
      <c r="J160" s="193"/>
      <c r="K160" s="199"/>
      <c r="L160" s="181"/>
      <c r="M160" s="181"/>
      <c r="N160" s="181"/>
      <c r="O160" s="181"/>
      <c r="P160" s="204"/>
      <c r="Q160" s="269"/>
      <c r="R160" s="269"/>
      <c r="S160" s="269"/>
      <c r="T160" s="213" t="str">
        <f t="shared" si="58"/>
        <v/>
      </c>
      <c r="U160" s="215" t="str">
        <f t="shared" si="59"/>
        <v/>
      </c>
      <c r="V160" s="215" t="str">
        <f t="shared" si="60"/>
        <v>PA-USCRI-02</v>
      </c>
      <c r="W160" s="223" t="str">
        <f t="shared" si="61"/>
        <v/>
      </c>
      <c r="X160" s="223" t="str">
        <f t="shared" si="62"/>
        <v/>
      </c>
      <c r="Y160" s="223" t="str">
        <f t="shared" si="63"/>
        <v/>
      </c>
      <c r="Z160" s="223"/>
      <c r="AA160" s="223"/>
      <c r="AB160" s="223"/>
      <c r="AC160" s="155"/>
      <c r="AK160" s="51" t="s">
        <v>115</v>
      </c>
      <c r="AL160" s="210">
        <f t="shared" si="64"/>
        <v>0</v>
      </c>
    </row>
    <row r="161" spans="1:38" ht="15" customHeight="1" thickBot="1">
      <c r="A161" s="182">
        <v>159</v>
      </c>
      <c r="B161" s="181"/>
      <c r="C161" s="181"/>
      <c r="D161" s="181"/>
      <c r="E161" s="180"/>
      <c r="F161" s="181"/>
      <c r="G161" s="181"/>
      <c r="H161" s="181"/>
      <c r="I161" s="181"/>
      <c r="J161" s="193"/>
      <c r="K161" s="199"/>
      <c r="L161" s="181"/>
      <c r="M161" s="181"/>
      <c r="N161" s="181"/>
      <c r="O161" s="181"/>
      <c r="P161" s="204"/>
      <c r="Q161" s="269"/>
      <c r="R161" s="269"/>
      <c r="S161" s="269"/>
      <c r="T161" s="213" t="str">
        <f t="shared" si="58"/>
        <v/>
      </c>
      <c r="U161" s="215" t="str">
        <f t="shared" si="59"/>
        <v/>
      </c>
      <c r="V161" s="215" t="str">
        <f t="shared" si="60"/>
        <v>PA-USCRI-02</v>
      </c>
      <c r="W161" s="223" t="str">
        <f t="shared" si="61"/>
        <v/>
      </c>
      <c r="X161" s="223" t="str">
        <f t="shared" si="62"/>
        <v/>
      </c>
      <c r="Y161" s="223" t="str">
        <f t="shared" si="63"/>
        <v/>
      </c>
      <c r="Z161" s="223"/>
      <c r="AA161" s="223"/>
      <c r="AB161" s="223"/>
      <c r="AC161" s="155"/>
      <c r="AK161" s="51" t="s">
        <v>83</v>
      </c>
      <c r="AL161" s="210">
        <f t="shared" si="64"/>
        <v>0</v>
      </c>
    </row>
    <row r="162" spans="1:38" ht="15" customHeight="1" thickBot="1">
      <c r="A162" s="182">
        <v>160</v>
      </c>
      <c r="B162" s="181"/>
      <c r="C162" s="181"/>
      <c r="D162" s="181"/>
      <c r="E162" s="180"/>
      <c r="F162" s="181"/>
      <c r="G162" s="181"/>
      <c r="H162" s="181"/>
      <c r="I162" s="181"/>
      <c r="J162" s="193"/>
      <c r="K162" s="199"/>
      <c r="L162" s="181"/>
      <c r="M162" s="181"/>
      <c r="N162" s="181"/>
      <c r="O162" s="181"/>
      <c r="P162" s="204"/>
      <c r="Q162" s="269"/>
      <c r="R162" s="269"/>
      <c r="S162" s="269"/>
      <c r="T162" s="213" t="str">
        <f t="shared" si="58"/>
        <v/>
      </c>
      <c r="U162" s="215" t="str">
        <f t="shared" si="59"/>
        <v/>
      </c>
      <c r="V162" s="215" t="str">
        <f t="shared" si="60"/>
        <v>PA-USCRI-02</v>
      </c>
      <c r="W162" s="223" t="str">
        <f t="shared" si="61"/>
        <v/>
      </c>
      <c r="X162" s="223" t="str">
        <f t="shared" si="62"/>
        <v/>
      </c>
      <c r="Y162" s="223" t="str">
        <f t="shared" si="63"/>
        <v/>
      </c>
      <c r="Z162" s="223"/>
      <c r="AA162" s="223"/>
      <c r="AB162" s="223"/>
      <c r="AC162" s="155"/>
      <c r="AK162" s="51" t="s">
        <v>100</v>
      </c>
      <c r="AL162" s="210">
        <f t="shared" si="64"/>
        <v>0</v>
      </c>
    </row>
    <row r="163" spans="1:38" ht="15" customHeight="1" thickBot="1">
      <c r="A163" s="182">
        <v>161</v>
      </c>
      <c r="B163" s="181"/>
      <c r="C163" s="181"/>
      <c r="D163" s="181"/>
      <c r="E163" s="180"/>
      <c r="F163" s="181"/>
      <c r="G163" s="181"/>
      <c r="H163" s="181"/>
      <c r="I163" s="181"/>
      <c r="J163" s="193"/>
      <c r="K163" s="199"/>
      <c r="L163" s="181"/>
      <c r="M163" s="181"/>
      <c r="N163" s="181"/>
      <c r="O163" s="181"/>
      <c r="P163" s="204"/>
      <c r="Q163" s="269"/>
      <c r="R163" s="269"/>
      <c r="S163" s="269"/>
      <c r="T163" s="213" t="str">
        <f t="shared" si="58"/>
        <v/>
      </c>
      <c r="U163" s="215" t="str">
        <f t="shared" si="59"/>
        <v/>
      </c>
      <c r="V163" s="215" t="str">
        <f t="shared" si="60"/>
        <v>PA-USCRI-02</v>
      </c>
      <c r="W163" s="223" t="str">
        <f t="shared" si="61"/>
        <v/>
      </c>
      <c r="X163" s="223" t="str">
        <f t="shared" si="62"/>
        <v/>
      </c>
      <c r="Y163" s="223" t="str">
        <f t="shared" si="63"/>
        <v/>
      </c>
      <c r="Z163" s="223"/>
      <c r="AA163" s="223"/>
      <c r="AB163" s="223"/>
      <c r="AC163" s="155"/>
      <c r="AK163" s="51" t="s">
        <v>16</v>
      </c>
      <c r="AL163" s="210">
        <f t="shared" si="64"/>
        <v>0</v>
      </c>
    </row>
    <row r="164" spans="1:38" ht="15" customHeight="1">
      <c r="A164" s="182">
        <v>162</v>
      </c>
      <c r="B164" s="181"/>
      <c r="C164" s="181"/>
      <c r="D164" s="181"/>
      <c r="E164" s="180"/>
      <c r="F164" s="181"/>
      <c r="G164" s="181"/>
      <c r="H164" s="181"/>
      <c r="I164" s="181"/>
      <c r="J164" s="193"/>
      <c r="K164" s="199"/>
      <c r="L164" s="181"/>
      <c r="M164" s="181"/>
      <c r="N164" s="181"/>
      <c r="O164" s="181"/>
      <c r="P164" s="204"/>
      <c r="Q164" s="269"/>
      <c r="R164" s="269"/>
      <c r="S164" s="269"/>
      <c r="T164" s="213" t="str">
        <f t="shared" si="58"/>
        <v/>
      </c>
      <c r="U164" s="215" t="str">
        <f t="shared" si="59"/>
        <v/>
      </c>
      <c r="V164" s="215" t="str">
        <f t="shared" si="60"/>
        <v>PA-USCRI-02</v>
      </c>
      <c r="W164" s="223" t="str">
        <f t="shared" ref="W164:W195" si="65">IF(COUNTIF(AN:AN,Q:Q),"OK","")</f>
        <v/>
      </c>
      <c r="X164" s="223" t="str">
        <f t="shared" si="62"/>
        <v/>
      </c>
      <c r="Y164" s="223" t="str">
        <f t="shared" si="63"/>
        <v/>
      </c>
      <c r="Z164" s="223"/>
      <c r="AA164" s="223"/>
      <c r="AB164" s="223"/>
      <c r="AC164" s="155"/>
      <c r="AK164" s="76" t="s">
        <v>76</v>
      </c>
      <c r="AL164" s="210">
        <f t="shared" si="64"/>
        <v>0</v>
      </c>
    </row>
    <row r="165" spans="1:38" ht="15" customHeight="1" thickBot="1">
      <c r="A165" s="182">
        <v>163</v>
      </c>
      <c r="B165" s="181"/>
      <c r="C165" s="181"/>
      <c r="D165" s="181"/>
      <c r="E165" s="180"/>
      <c r="F165" s="181"/>
      <c r="G165" s="181"/>
      <c r="H165" s="181"/>
      <c r="I165" s="181"/>
      <c r="J165" s="193"/>
      <c r="K165" s="199"/>
      <c r="L165" s="181"/>
      <c r="M165" s="181"/>
      <c r="N165" s="181"/>
      <c r="O165" s="181"/>
      <c r="P165" s="204"/>
      <c r="Q165" s="269"/>
      <c r="R165" s="269"/>
      <c r="S165" s="269"/>
      <c r="T165" s="213" t="str">
        <f t="shared" si="58"/>
        <v/>
      </c>
      <c r="U165" s="215" t="str">
        <f t="shared" si="59"/>
        <v/>
      </c>
      <c r="V165" s="215" t="str">
        <f t="shared" si="60"/>
        <v>PA-USCRI-02</v>
      </c>
      <c r="W165" s="223" t="str">
        <f t="shared" si="65"/>
        <v/>
      </c>
      <c r="X165" s="223" t="str">
        <f t="shared" si="62"/>
        <v/>
      </c>
      <c r="Y165" s="223" t="str">
        <f t="shared" si="63"/>
        <v/>
      </c>
      <c r="Z165" s="223"/>
      <c r="AA165" s="223"/>
      <c r="AB165" s="223"/>
      <c r="AC165" s="155"/>
      <c r="AK165" s="53" t="s">
        <v>84</v>
      </c>
      <c r="AL165" s="210">
        <f t="shared" si="64"/>
        <v>0</v>
      </c>
    </row>
    <row r="166" spans="1:38" ht="15" customHeight="1" thickBot="1">
      <c r="A166" s="182">
        <v>164</v>
      </c>
      <c r="B166" s="181"/>
      <c r="C166" s="181"/>
      <c r="D166" s="181"/>
      <c r="E166" s="180"/>
      <c r="F166" s="181"/>
      <c r="G166" s="181"/>
      <c r="H166" s="181"/>
      <c r="I166" s="181"/>
      <c r="J166" s="193"/>
      <c r="K166" s="199"/>
      <c r="L166" s="181"/>
      <c r="M166" s="181"/>
      <c r="N166" s="181"/>
      <c r="O166" s="181"/>
      <c r="P166" s="204"/>
      <c r="Q166" s="269"/>
      <c r="R166" s="269"/>
      <c r="S166" s="269"/>
      <c r="T166" s="213" t="str">
        <f t="shared" si="58"/>
        <v/>
      </c>
      <c r="U166" s="215" t="str">
        <f t="shared" si="59"/>
        <v/>
      </c>
      <c r="V166" s="215" t="str">
        <f t="shared" si="60"/>
        <v>PA-USCRI-02</v>
      </c>
      <c r="W166" s="223" t="str">
        <f t="shared" si="65"/>
        <v/>
      </c>
      <c r="X166" s="223" t="str">
        <f t="shared" si="62"/>
        <v/>
      </c>
      <c r="Y166" s="223" t="str">
        <f t="shared" si="63"/>
        <v/>
      </c>
      <c r="Z166" s="223"/>
      <c r="AA166" s="223"/>
      <c r="AB166" s="223"/>
      <c r="AC166" s="155"/>
      <c r="AK166" s="53" t="s">
        <v>253</v>
      </c>
      <c r="AL166" s="210">
        <f t="shared" si="64"/>
        <v>0</v>
      </c>
    </row>
    <row r="167" spans="1:38" ht="15" customHeight="1" thickBot="1">
      <c r="A167" s="182">
        <v>165</v>
      </c>
      <c r="B167" s="181"/>
      <c r="C167" s="181"/>
      <c r="D167" s="181"/>
      <c r="E167" s="180"/>
      <c r="F167" s="181"/>
      <c r="G167" s="181"/>
      <c r="H167" s="181"/>
      <c r="I167" s="181"/>
      <c r="J167" s="193"/>
      <c r="K167" s="199"/>
      <c r="L167" s="181"/>
      <c r="M167" s="181"/>
      <c r="N167" s="181"/>
      <c r="O167" s="181"/>
      <c r="P167" s="204"/>
      <c r="Q167" s="269"/>
      <c r="R167" s="269"/>
      <c r="S167" s="269"/>
      <c r="T167" s="213" t="str">
        <f t="shared" si="58"/>
        <v/>
      </c>
      <c r="U167" s="215" t="str">
        <f t="shared" si="59"/>
        <v/>
      </c>
      <c r="V167" s="215" t="str">
        <f t="shared" si="60"/>
        <v>PA-USCRI-02</v>
      </c>
      <c r="W167" s="223" t="str">
        <f t="shared" si="65"/>
        <v/>
      </c>
      <c r="X167" s="223" t="str">
        <f t="shared" si="62"/>
        <v/>
      </c>
      <c r="Y167" s="223" t="str">
        <f t="shared" si="63"/>
        <v/>
      </c>
      <c r="Z167" s="223"/>
      <c r="AA167" s="223"/>
      <c r="AB167" s="223"/>
      <c r="AC167" s="155"/>
      <c r="AK167" s="44" t="s">
        <v>3</v>
      </c>
      <c r="AL167" s="210"/>
    </row>
    <row r="168" spans="1:38" ht="15" customHeight="1" thickBot="1">
      <c r="A168" s="182">
        <v>166</v>
      </c>
      <c r="B168" s="181"/>
      <c r="C168" s="181"/>
      <c r="D168" s="181"/>
      <c r="E168" s="180"/>
      <c r="F168" s="181"/>
      <c r="G168" s="181"/>
      <c r="H168" s="181"/>
      <c r="I168" s="181"/>
      <c r="J168" s="193"/>
      <c r="K168" s="199"/>
      <c r="L168" s="181"/>
      <c r="M168" s="181"/>
      <c r="N168" s="181"/>
      <c r="O168" s="181"/>
      <c r="P168" s="204"/>
      <c r="Q168" s="269"/>
      <c r="R168" s="269"/>
      <c r="S168" s="269"/>
      <c r="T168" s="213" t="str">
        <f t="shared" si="58"/>
        <v/>
      </c>
      <c r="U168" s="215" t="str">
        <f t="shared" si="59"/>
        <v/>
      </c>
      <c r="V168" s="215" t="str">
        <f t="shared" si="60"/>
        <v>PA-USCRI-02</v>
      </c>
      <c r="W168" s="223" t="str">
        <f t="shared" si="65"/>
        <v/>
      </c>
      <c r="X168" s="223" t="str">
        <f t="shared" si="62"/>
        <v/>
      </c>
      <c r="Y168" s="223" t="str">
        <f t="shared" si="63"/>
        <v/>
      </c>
      <c r="Z168" s="223"/>
      <c r="AA168" s="223"/>
      <c r="AB168" s="223"/>
      <c r="AC168" s="155"/>
      <c r="AK168" s="53" t="s">
        <v>10</v>
      </c>
      <c r="AL168" s="210">
        <f>SUMIFS($K:$K,$B:$B,$AK$167, $E:$E,AK168)</f>
        <v>0</v>
      </c>
    </row>
    <row r="169" spans="1:38" ht="15" customHeight="1" thickBot="1">
      <c r="A169" s="182">
        <v>167</v>
      </c>
      <c r="B169" s="181"/>
      <c r="C169" s="181"/>
      <c r="D169" s="181"/>
      <c r="E169" s="180"/>
      <c r="F169" s="181"/>
      <c r="G169" s="181"/>
      <c r="H169" s="181"/>
      <c r="I169" s="181"/>
      <c r="J169" s="193"/>
      <c r="K169" s="199"/>
      <c r="L169" s="181"/>
      <c r="M169" s="181"/>
      <c r="N169" s="181"/>
      <c r="O169" s="181"/>
      <c r="P169" s="204"/>
      <c r="Q169" s="269"/>
      <c r="R169" s="269"/>
      <c r="S169" s="269"/>
      <c r="T169" s="213" t="str">
        <f t="shared" si="58"/>
        <v/>
      </c>
      <c r="U169" s="215" t="str">
        <f t="shared" si="59"/>
        <v/>
      </c>
      <c r="V169" s="215" t="str">
        <f t="shared" si="60"/>
        <v>PA-USCRI-02</v>
      </c>
      <c r="W169" s="223" t="str">
        <f t="shared" si="65"/>
        <v/>
      </c>
      <c r="X169" s="223" t="str">
        <f t="shared" si="62"/>
        <v/>
      </c>
      <c r="Y169" s="223" t="str">
        <f t="shared" si="63"/>
        <v/>
      </c>
      <c r="Z169" s="223"/>
      <c r="AA169" s="223"/>
      <c r="AB169" s="223"/>
      <c r="AC169" s="155"/>
      <c r="AK169" s="51" t="s">
        <v>748</v>
      </c>
      <c r="AL169" s="210">
        <f>SUMIFS($K:$K,$B:$B,$AK$167, $E:$E,AK169)</f>
        <v>0</v>
      </c>
    </row>
    <row r="170" spans="1:38" ht="15" customHeight="1" thickBot="1">
      <c r="A170" s="182">
        <v>168</v>
      </c>
      <c r="B170" s="181"/>
      <c r="C170" s="181"/>
      <c r="D170" s="181"/>
      <c r="E170" s="180"/>
      <c r="F170" s="181"/>
      <c r="G170" s="181"/>
      <c r="H170" s="181"/>
      <c r="I170" s="181"/>
      <c r="J170" s="193"/>
      <c r="K170" s="199"/>
      <c r="L170" s="181"/>
      <c r="M170" s="181"/>
      <c r="N170" s="181"/>
      <c r="O170" s="181"/>
      <c r="P170" s="204"/>
      <c r="Q170" s="269"/>
      <c r="R170" s="269"/>
      <c r="S170" s="269"/>
      <c r="T170" s="213" t="str">
        <f t="shared" si="58"/>
        <v/>
      </c>
      <c r="U170" s="215" t="str">
        <f t="shared" si="59"/>
        <v/>
      </c>
      <c r="V170" s="215" t="str">
        <f t="shared" si="60"/>
        <v>PA-USCRI-02</v>
      </c>
      <c r="W170" s="223" t="str">
        <f t="shared" si="65"/>
        <v/>
      </c>
      <c r="X170" s="223" t="str">
        <f t="shared" si="62"/>
        <v/>
      </c>
      <c r="Y170" s="223" t="str">
        <f t="shared" si="63"/>
        <v/>
      </c>
      <c r="Z170" s="223"/>
      <c r="AA170" s="223"/>
      <c r="AB170" s="223"/>
      <c r="AC170" s="155"/>
      <c r="AK170" s="51" t="s">
        <v>105</v>
      </c>
      <c r="AL170" s="210">
        <f>SUMIFS($K:$K,$B:$B,$AK$167, $E:$E,AK170)</f>
        <v>0</v>
      </c>
    </row>
    <row r="171" spans="1:38" ht="15" customHeight="1" thickBot="1">
      <c r="A171" s="182">
        <v>169</v>
      </c>
      <c r="B171" s="181"/>
      <c r="C171" s="181"/>
      <c r="D171" s="181"/>
      <c r="E171" s="180"/>
      <c r="F171" s="181"/>
      <c r="G171" s="181"/>
      <c r="H171" s="181"/>
      <c r="I171" s="181"/>
      <c r="J171" s="193"/>
      <c r="K171" s="199"/>
      <c r="L171" s="181"/>
      <c r="M171" s="181"/>
      <c r="N171" s="181"/>
      <c r="O171" s="181"/>
      <c r="P171" s="204"/>
      <c r="Q171" s="269"/>
      <c r="R171" s="269"/>
      <c r="S171" s="269"/>
      <c r="T171" s="213" t="str">
        <f t="shared" si="58"/>
        <v/>
      </c>
      <c r="U171" s="215" t="str">
        <f t="shared" si="59"/>
        <v/>
      </c>
      <c r="V171" s="215" t="str">
        <f t="shared" si="60"/>
        <v>PA-USCRI-02</v>
      </c>
      <c r="W171" s="223" t="str">
        <f t="shared" si="65"/>
        <v/>
      </c>
      <c r="X171" s="223" t="str">
        <f t="shared" si="62"/>
        <v/>
      </c>
      <c r="Y171" s="223" t="str">
        <f t="shared" si="63"/>
        <v/>
      </c>
      <c r="Z171" s="223"/>
      <c r="AA171" s="223"/>
      <c r="AB171" s="223"/>
      <c r="AC171" s="155"/>
      <c r="AK171" s="51" t="s">
        <v>44</v>
      </c>
      <c r="AL171" s="210">
        <f>SUMIFS($K:$K,$B:$B,$AK$167, $E:$E,AK171)</f>
        <v>0</v>
      </c>
    </row>
    <row r="172" spans="1:38" ht="15" customHeight="1" thickBot="1">
      <c r="A172" s="182">
        <v>170</v>
      </c>
      <c r="B172" s="181"/>
      <c r="C172" s="181"/>
      <c r="D172" s="181"/>
      <c r="E172" s="180"/>
      <c r="F172" s="181"/>
      <c r="G172" s="181"/>
      <c r="H172" s="181"/>
      <c r="I172" s="181"/>
      <c r="J172" s="193"/>
      <c r="K172" s="199"/>
      <c r="L172" s="181"/>
      <c r="M172" s="181"/>
      <c r="N172" s="181"/>
      <c r="O172" s="181"/>
      <c r="P172" s="204"/>
      <c r="Q172" s="269"/>
      <c r="R172" s="269"/>
      <c r="S172" s="269"/>
      <c r="T172" s="213" t="str">
        <f t="shared" si="58"/>
        <v/>
      </c>
      <c r="U172" s="215" t="str">
        <f t="shared" si="59"/>
        <v/>
      </c>
      <c r="V172" s="215" t="str">
        <f t="shared" si="60"/>
        <v>PA-USCRI-02</v>
      </c>
      <c r="W172" s="223" t="str">
        <f t="shared" si="65"/>
        <v/>
      </c>
      <c r="X172" s="223" t="str">
        <f t="shared" si="62"/>
        <v/>
      </c>
      <c r="Y172" s="223" t="str">
        <f t="shared" si="63"/>
        <v/>
      </c>
      <c r="Z172" s="223"/>
      <c r="AA172" s="223"/>
      <c r="AB172" s="223"/>
      <c r="AC172" s="155"/>
      <c r="AK172" s="53" t="s">
        <v>16</v>
      </c>
      <c r="AL172" s="210">
        <f>SUMIFS($K:$K,$B:$B,$AK$167, $E:$E,AK172)</f>
        <v>0</v>
      </c>
    </row>
    <row r="173" spans="1:38" ht="15" customHeight="1" thickBot="1">
      <c r="A173" s="182">
        <v>171</v>
      </c>
      <c r="B173" s="181"/>
      <c r="C173" s="181"/>
      <c r="D173" s="181"/>
      <c r="E173" s="180"/>
      <c r="F173" s="181"/>
      <c r="G173" s="181"/>
      <c r="H173" s="181"/>
      <c r="I173" s="181"/>
      <c r="J173" s="193"/>
      <c r="K173" s="199"/>
      <c r="L173" s="181"/>
      <c r="M173" s="181"/>
      <c r="N173" s="181"/>
      <c r="O173" s="181"/>
      <c r="P173" s="204"/>
      <c r="Q173" s="269"/>
      <c r="R173" s="269"/>
      <c r="S173" s="269"/>
      <c r="T173" s="213" t="str">
        <f t="shared" si="58"/>
        <v/>
      </c>
      <c r="U173" s="215" t="str">
        <f t="shared" si="59"/>
        <v/>
      </c>
      <c r="V173" s="215" t="str">
        <f t="shared" si="60"/>
        <v>PA-USCRI-02</v>
      </c>
      <c r="W173" s="223" t="str">
        <f t="shared" si="65"/>
        <v/>
      </c>
      <c r="X173" s="223" t="str">
        <f t="shared" si="62"/>
        <v/>
      </c>
      <c r="Y173" s="223" t="str">
        <f t="shared" si="63"/>
        <v/>
      </c>
      <c r="Z173" s="223"/>
      <c r="AA173" s="223"/>
      <c r="AB173" s="223"/>
      <c r="AC173" s="155"/>
      <c r="AK173" s="82" t="s">
        <v>239</v>
      </c>
      <c r="AL173" s="210">
        <f>SUM(AL110:AL172)</f>
        <v>5</v>
      </c>
    </row>
    <row r="174" spans="1:38" ht="15" customHeight="1">
      <c r="A174" s="182">
        <v>172</v>
      </c>
      <c r="B174" s="181"/>
      <c r="C174" s="181"/>
      <c r="D174" s="181"/>
      <c r="E174" s="180"/>
      <c r="F174" s="181"/>
      <c r="G174" s="181"/>
      <c r="H174" s="181"/>
      <c r="I174" s="181"/>
      <c r="J174" s="193"/>
      <c r="K174" s="199"/>
      <c r="L174" s="181"/>
      <c r="M174" s="181"/>
      <c r="N174" s="181"/>
      <c r="O174" s="181"/>
      <c r="P174" s="204"/>
      <c r="Q174" s="269"/>
      <c r="R174" s="269"/>
      <c r="S174" s="269"/>
      <c r="T174" s="213" t="str">
        <f t="shared" si="58"/>
        <v/>
      </c>
      <c r="U174" s="215" t="str">
        <f t="shared" si="59"/>
        <v/>
      </c>
      <c r="V174" s="215" t="str">
        <f t="shared" si="60"/>
        <v>PA-USCRI-02</v>
      </c>
      <c r="W174" s="223" t="str">
        <f t="shared" si="65"/>
        <v/>
      </c>
      <c r="X174" s="223" t="str">
        <f t="shared" si="62"/>
        <v/>
      </c>
      <c r="Y174" s="223" t="str">
        <f t="shared" si="63"/>
        <v/>
      </c>
      <c r="Z174" s="223"/>
      <c r="AA174" s="223"/>
      <c r="AB174" s="223"/>
      <c r="AC174" s="155"/>
      <c r="AL174" s="210"/>
    </row>
    <row r="175" spans="1:38" ht="15" customHeight="1">
      <c r="A175" s="182">
        <v>173</v>
      </c>
      <c r="B175" s="181"/>
      <c r="C175" s="181"/>
      <c r="D175" s="181"/>
      <c r="E175" s="180"/>
      <c r="F175" s="181"/>
      <c r="G175" s="181"/>
      <c r="H175" s="181"/>
      <c r="I175" s="181"/>
      <c r="J175" s="193"/>
      <c r="K175" s="199"/>
      <c r="L175" s="181"/>
      <c r="M175" s="181"/>
      <c r="N175" s="181"/>
      <c r="O175" s="181"/>
      <c r="P175" s="204"/>
      <c r="Q175" s="269"/>
      <c r="R175" s="269"/>
      <c r="S175" s="269"/>
      <c r="T175" s="213" t="str">
        <f t="shared" si="58"/>
        <v/>
      </c>
      <c r="U175" s="215" t="str">
        <f t="shared" si="59"/>
        <v/>
      </c>
      <c r="V175" s="215" t="str">
        <f t="shared" si="60"/>
        <v>PA-USCRI-02</v>
      </c>
      <c r="W175" s="223" t="str">
        <f t="shared" si="65"/>
        <v/>
      </c>
      <c r="X175" s="223" t="str">
        <f t="shared" si="62"/>
        <v/>
      </c>
      <c r="Y175" s="223" t="str">
        <f t="shared" si="63"/>
        <v/>
      </c>
      <c r="Z175" s="223"/>
      <c r="AA175" s="223"/>
      <c r="AB175" s="223"/>
      <c r="AC175" s="155"/>
      <c r="AL175" s="210"/>
    </row>
    <row r="176" spans="1:38" ht="15">
      <c r="A176" s="182">
        <v>174</v>
      </c>
      <c r="B176" s="181"/>
      <c r="C176" s="181"/>
      <c r="D176" s="181"/>
      <c r="E176" s="180"/>
      <c r="F176" s="181"/>
      <c r="G176" s="181"/>
      <c r="H176" s="181"/>
      <c r="I176" s="181"/>
      <c r="J176" s="193"/>
      <c r="K176" s="199"/>
      <c r="L176" s="181"/>
      <c r="M176" s="181"/>
      <c r="N176" s="181"/>
      <c r="O176" s="181"/>
      <c r="P176" s="204"/>
      <c r="Q176" s="269"/>
      <c r="R176" s="269"/>
      <c r="S176" s="269"/>
      <c r="T176" s="213" t="str">
        <f t="shared" si="58"/>
        <v/>
      </c>
      <c r="U176" s="215" t="str">
        <f t="shared" si="59"/>
        <v/>
      </c>
      <c r="V176" s="215" t="str">
        <f t="shared" si="60"/>
        <v>PA-USCRI-02</v>
      </c>
      <c r="W176" s="223" t="str">
        <f t="shared" si="65"/>
        <v/>
      </c>
      <c r="X176" s="223" t="str">
        <f t="shared" si="62"/>
        <v/>
      </c>
      <c r="Y176" s="223" t="str">
        <f t="shared" si="63"/>
        <v/>
      </c>
      <c r="Z176" s="223"/>
      <c r="AA176" s="223"/>
      <c r="AB176" s="223"/>
      <c r="AC176" s="155"/>
      <c r="AL176" s="210"/>
    </row>
    <row r="177" spans="1:38" ht="15">
      <c r="A177" s="182">
        <v>175</v>
      </c>
      <c r="B177" s="181"/>
      <c r="C177" s="181"/>
      <c r="D177" s="181"/>
      <c r="E177" s="180"/>
      <c r="F177" s="181"/>
      <c r="G177" s="181"/>
      <c r="H177" s="181"/>
      <c r="I177" s="181"/>
      <c r="J177" s="193"/>
      <c r="K177" s="199"/>
      <c r="L177" s="181"/>
      <c r="M177" s="181"/>
      <c r="N177" s="181"/>
      <c r="O177" s="181"/>
      <c r="P177" s="204"/>
      <c r="Q177" s="269"/>
      <c r="R177" s="269"/>
      <c r="S177" s="269"/>
      <c r="T177" s="213" t="str">
        <f t="shared" si="58"/>
        <v/>
      </c>
      <c r="U177" s="215" t="str">
        <f t="shared" si="59"/>
        <v/>
      </c>
      <c r="V177" s="215" t="str">
        <f t="shared" si="60"/>
        <v>PA-USCRI-02</v>
      </c>
      <c r="W177" s="223" t="str">
        <f t="shared" si="65"/>
        <v/>
      </c>
      <c r="X177" s="223" t="str">
        <f t="shared" si="62"/>
        <v/>
      </c>
      <c r="Y177" s="223" t="str">
        <f t="shared" si="63"/>
        <v/>
      </c>
      <c r="Z177" s="223"/>
      <c r="AA177" s="223"/>
      <c r="AB177" s="223"/>
      <c r="AC177" s="155"/>
      <c r="AL177" s="210"/>
    </row>
    <row r="178" spans="1:38" ht="23.25" customHeight="1" thickBot="1">
      <c r="A178" s="182">
        <v>176</v>
      </c>
      <c r="B178" s="181"/>
      <c r="C178" s="181"/>
      <c r="D178" s="181"/>
      <c r="E178" s="180"/>
      <c r="F178" s="181"/>
      <c r="G178" s="181"/>
      <c r="H178" s="181"/>
      <c r="I178" s="181"/>
      <c r="J178" s="193"/>
      <c r="K178" s="199"/>
      <c r="L178" s="181"/>
      <c r="M178" s="181"/>
      <c r="N178" s="181"/>
      <c r="O178" s="181"/>
      <c r="P178" s="204"/>
      <c r="Q178" s="269"/>
      <c r="R178" s="269"/>
      <c r="S178" s="269"/>
      <c r="T178" s="213" t="str">
        <f t="shared" si="58"/>
        <v/>
      </c>
      <c r="U178" s="215" t="str">
        <f t="shared" si="59"/>
        <v/>
      </c>
      <c r="V178" s="215" t="str">
        <f t="shared" si="60"/>
        <v>PA-USCRI-02</v>
      </c>
      <c r="W178" s="223" t="str">
        <f t="shared" si="65"/>
        <v/>
      </c>
      <c r="X178" s="223" t="str">
        <f t="shared" si="62"/>
        <v/>
      </c>
      <c r="Y178" s="223" t="str">
        <f t="shared" si="63"/>
        <v/>
      </c>
      <c r="Z178" s="223"/>
      <c r="AA178" s="223"/>
      <c r="AB178" s="223"/>
      <c r="AC178" s="155"/>
      <c r="AL178" s="210"/>
    </row>
    <row r="179" spans="1:38" ht="15.75" thickBot="1">
      <c r="A179" s="182">
        <v>177</v>
      </c>
      <c r="B179" s="181"/>
      <c r="C179" s="181"/>
      <c r="D179" s="181"/>
      <c r="E179" s="180"/>
      <c r="F179" s="181"/>
      <c r="G179" s="181"/>
      <c r="H179" s="181"/>
      <c r="I179" s="181"/>
      <c r="J179" s="193"/>
      <c r="K179" s="199"/>
      <c r="L179" s="181"/>
      <c r="M179" s="181"/>
      <c r="N179" s="181"/>
      <c r="O179" s="181"/>
      <c r="P179" s="204"/>
      <c r="Q179" s="269"/>
      <c r="R179" s="269"/>
      <c r="S179" s="269"/>
      <c r="T179" s="213" t="str">
        <f t="shared" si="58"/>
        <v/>
      </c>
      <c r="U179" s="215" t="str">
        <f t="shared" si="59"/>
        <v/>
      </c>
      <c r="V179" s="215" t="str">
        <f t="shared" si="60"/>
        <v>PA-USCRI-02</v>
      </c>
      <c r="W179" s="223" t="str">
        <f t="shared" si="65"/>
        <v/>
      </c>
      <c r="X179" s="223" t="str">
        <f t="shared" si="62"/>
        <v/>
      </c>
      <c r="Y179" s="223" t="str">
        <f t="shared" si="63"/>
        <v/>
      </c>
      <c r="Z179" s="223"/>
      <c r="AA179" s="223"/>
      <c r="AB179" s="223"/>
      <c r="AC179" s="155"/>
      <c r="AK179" s="77" t="s">
        <v>88</v>
      </c>
      <c r="AL179" s="210"/>
    </row>
    <row r="180" spans="1:38" ht="15.75" thickBot="1">
      <c r="A180" s="182">
        <v>178</v>
      </c>
      <c r="B180" s="181"/>
      <c r="C180" s="181"/>
      <c r="D180" s="181"/>
      <c r="E180" s="180"/>
      <c r="F180" s="181"/>
      <c r="G180" s="181"/>
      <c r="H180" s="181"/>
      <c r="I180" s="181"/>
      <c r="J180" s="193"/>
      <c r="K180" s="199"/>
      <c r="L180" s="181"/>
      <c r="M180" s="181"/>
      <c r="N180" s="181"/>
      <c r="O180" s="181"/>
      <c r="P180" s="204"/>
      <c r="Q180" s="269"/>
      <c r="R180" s="269"/>
      <c r="S180" s="269"/>
      <c r="T180" s="213" t="str">
        <f t="shared" si="58"/>
        <v/>
      </c>
      <c r="U180" s="215" t="str">
        <f t="shared" si="59"/>
        <v/>
      </c>
      <c r="V180" s="215" t="str">
        <f t="shared" si="60"/>
        <v>PA-USCRI-02</v>
      </c>
      <c r="W180" s="223" t="str">
        <f t="shared" si="65"/>
        <v/>
      </c>
      <c r="X180" s="223" t="str">
        <f t="shared" si="62"/>
        <v/>
      </c>
      <c r="Y180" s="223" t="str">
        <f t="shared" si="63"/>
        <v/>
      </c>
      <c r="Z180" s="223"/>
      <c r="AA180" s="223"/>
      <c r="AB180" s="223"/>
      <c r="AC180" s="155"/>
      <c r="AK180" s="60"/>
      <c r="AL180" s="210"/>
    </row>
    <row r="181" spans="1:38" ht="15.75" thickBot="1">
      <c r="A181" s="182">
        <v>179</v>
      </c>
      <c r="B181" s="181"/>
      <c r="C181" s="181"/>
      <c r="D181" s="181"/>
      <c r="E181" s="180"/>
      <c r="F181" s="181"/>
      <c r="G181" s="181"/>
      <c r="H181" s="181"/>
      <c r="I181" s="181"/>
      <c r="J181" s="193"/>
      <c r="K181" s="199"/>
      <c r="L181" s="181"/>
      <c r="M181" s="181"/>
      <c r="N181" s="181"/>
      <c r="O181" s="181"/>
      <c r="P181" s="204"/>
      <c r="Q181" s="269"/>
      <c r="R181" s="269"/>
      <c r="S181" s="269"/>
      <c r="T181" s="213" t="str">
        <f t="shared" si="58"/>
        <v/>
      </c>
      <c r="U181" s="215" t="str">
        <f t="shared" si="59"/>
        <v/>
      </c>
      <c r="V181" s="215" t="str">
        <f t="shared" si="60"/>
        <v>PA-USCRI-02</v>
      </c>
      <c r="W181" s="223" t="str">
        <f t="shared" si="65"/>
        <v/>
      </c>
      <c r="X181" s="223" t="str">
        <f t="shared" si="62"/>
        <v/>
      </c>
      <c r="Y181" s="223" t="str">
        <f t="shared" si="63"/>
        <v/>
      </c>
      <c r="Z181" s="223"/>
      <c r="AA181" s="223"/>
      <c r="AB181" s="223"/>
      <c r="AC181" s="155"/>
      <c r="AK181" s="45" t="s">
        <v>3</v>
      </c>
      <c r="AL181" s="210"/>
    </row>
    <row r="182" spans="1:38" ht="15.75" thickBot="1">
      <c r="A182" s="182">
        <v>180</v>
      </c>
      <c r="B182" s="181"/>
      <c r="C182" s="181"/>
      <c r="D182" s="181"/>
      <c r="E182" s="180"/>
      <c r="F182" s="181"/>
      <c r="G182" s="181"/>
      <c r="H182" s="181"/>
      <c r="I182" s="181"/>
      <c r="J182" s="193"/>
      <c r="K182" s="199"/>
      <c r="L182" s="181"/>
      <c r="M182" s="181"/>
      <c r="N182" s="181"/>
      <c r="O182" s="181"/>
      <c r="P182" s="204"/>
      <c r="Q182" s="269"/>
      <c r="R182" s="269"/>
      <c r="S182" s="269"/>
      <c r="T182" s="213" t="str">
        <f t="shared" si="58"/>
        <v/>
      </c>
      <c r="U182" s="215" t="str">
        <f t="shared" si="59"/>
        <v/>
      </c>
      <c r="V182" s="215" t="str">
        <f t="shared" si="60"/>
        <v>PA-USCRI-02</v>
      </c>
      <c r="W182" s="223" t="str">
        <f t="shared" si="65"/>
        <v/>
      </c>
      <c r="X182" s="223" t="str">
        <f t="shared" si="62"/>
        <v/>
      </c>
      <c r="Y182" s="223" t="str">
        <f t="shared" si="63"/>
        <v/>
      </c>
      <c r="Z182" s="223"/>
      <c r="AA182" s="223"/>
      <c r="AB182" s="223"/>
      <c r="AC182" s="155"/>
      <c r="AK182" s="54" t="s">
        <v>0</v>
      </c>
      <c r="AL182" s="210">
        <f t="shared" ref="AL182:AL190" si="66">SUMIFS($K:$K,$B:$B,$AK$181, $E:$E,AK182)</f>
        <v>0</v>
      </c>
    </row>
    <row r="183" spans="1:38" ht="15.75" thickBot="1">
      <c r="A183" s="182">
        <v>181</v>
      </c>
      <c r="B183" s="181"/>
      <c r="C183" s="181"/>
      <c r="D183" s="181"/>
      <c r="E183" s="180"/>
      <c r="F183" s="181"/>
      <c r="G183" s="181"/>
      <c r="H183" s="181"/>
      <c r="I183" s="181"/>
      <c r="J183" s="193"/>
      <c r="K183" s="199"/>
      <c r="L183" s="181"/>
      <c r="M183" s="181"/>
      <c r="N183" s="181"/>
      <c r="O183" s="181"/>
      <c r="P183" s="204"/>
      <c r="Q183" s="269"/>
      <c r="R183" s="269"/>
      <c r="S183" s="269"/>
      <c r="T183" s="213" t="str">
        <f t="shared" si="58"/>
        <v/>
      </c>
      <c r="U183" s="215" t="str">
        <f t="shared" si="59"/>
        <v/>
      </c>
      <c r="V183" s="215" t="str">
        <f t="shared" si="60"/>
        <v>PA-USCRI-02</v>
      </c>
      <c r="W183" s="223" t="str">
        <f t="shared" si="65"/>
        <v/>
      </c>
      <c r="X183" s="223" t="str">
        <f t="shared" si="62"/>
        <v/>
      </c>
      <c r="Y183" s="223" t="str">
        <f t="shared" si="63"/>
        <v/>
      </c>
      <c r="Z183" s="223"/>
      <c r="AA183" s="223"/>
      <c r="AB183" s="223"/>
      <c r="AC183" s="155"/>
      <c r="AK183" s="54" t="s">
        <v>107</v>
      </c>
      <c r="AL183" s="210">
        <f t="shared" si="66"/>
        <v>0</v>
      </c>
    </row>
    <row r="184" spans="1:38" ht="15.75" thickBot="1">
      <c r="A184" s="182">
        <v>182</v>
      </c>
      <c r="B184" s="181"/>
      <c r="C184" s="181"/>
      <c r="D184" s="181"/>
      <c r="E184" s="180"/>
      <c r="F184" s="181"/>
      <c r="G184" s="181"/>
      <c r="H184" s="181"/>
      <c r="I184" s="181"/>
      <c r="J184" s="193"/>
      <c r="K184" s="199"/>
      <c r="L184" s="181"/>
      <c r="M184" s="181"/>
      <c r="N184" s="181"/>
      <c r="O184" s="181"/>
      <c r="P184" s="204"/>
      <c r="Q184" s="269"/>
      <c r="R184" s="269"/>
      <c r="S184" s="269"/>
      <c r="T184" s="213" t="str">
        <f t="shared" si="58"/>
        <v/>
      </c>
      <c r="U184" s="215" t="str">
        <f t="shared" si="59"/>
        <v/>
      </c>
      <c r="V184" s="215" t="str">
        <f t="shared" si="60"/>
        <v>PA-USCRI-02</v>
      </c>
      <c r="W184" s="223" t="str">
        <f t="shared" si="65"/>
        <v/>
      </c>
      <c r="X184" s="223" t="str">
        <f t="shared" si="62"/>
        <v/>
      </c>
      <c r="Y184" s="223" t="str">
        <f t="shared" si="63"/>
        <v/>
      </c>
      <c r="Z184" s="223"/>
      <c r="AA184" s="223"/>
      <c r="AB184" s="223"/>
      <c r="AC184" s="155"/>
      <c r="AK184" s="54" t="s">
        <v>7</v>
      </c>
      <c r="AL184" s="210">
        <f t="shared" si="66"/>
        <v>0</v>
      </c>
    </row>
    <row r="185" spans="1:38" ht="15.75" thickBot="1">
      <c r="A185" s="182">
        <v>183</v>
      </c>
      <c r="B185" s="181"/>
      <c r="C185" s="181"/>
      <c r="D185" s="181"/>
      <c r="E185" s="180"/>
      <c r="F185" s="181"/>
      <c r="G185" s="181"/>
      <c r="H185" s="181"/>
      <c r="I185" s="181"/>
      <c r="J185" s="193"/>
      <c r="K185" s="199"/>
      <c r="L185" s="181"/>
      <c r="M185" s="181"/>
      <c r="N185" s="181"/>
      <c r="O185" s="181"/>
      <c r="P185" s="204"/>
      <c r="Q185" s="269"/>
      <c r="R185" s="269"/>
      <c r="S185" s="269"/>
      <c r="T185" s="213" t="str">
        <f t="shared" si="58"/>
        <v/>
      </c>
      <c r="U185" s="215" t="str">
        <f t="shared" si="59"/>
        <v/>
      </c>
      <c r="V185" s="215" t="str">
        <f t="shared" si="60"/>
        <v>PA-USCRI-02</v>
      </c>
      <c r="W185" s="223" t="str">
        <f t="shared" si="65"/>
        <v/>
      </c>
      <c r="X185" s="223" t="str">
        <f t="shared" si="62"/>
        <v/>
      </c>
      <c r="Y185" s="223" t="str">
        <f t="shared" si="63"/>
        <v/>
      </c>
      <c r="Z185" s="223"/>
      <c r="AA185" s="223"/>
      <c r="AB185" s="223"/>
      <c r="AC185" s="155"/>
      <c r="AK185" s="54" t="s">
        <v>109</v>
      </c>
      <c r="AL185" s="210">
        <f t="shared" si="66"/>
        <v>0</v>
      </c>
    </row>
    <row r="186" spans="1:38" ht="15.75" thickBot="1">
      <c r="A186" s="182">
        <v>184</v>
      </c>
      <c r="B186" s="181"/>
      <c r="C186" s="181"/>
      <c r="D186" s="181"/>
      <c r="E186" s="180"/>
      <c r="F186" s="181"/>
      <c r="G186" s="181"/>
      <c r="H186" s="181"/>
      <c r="I186" s="181"/>
      <c r="J186" s="193"/>
      <c r="K186" s="199"/>
      <c r="L186" s="181"/>
      <c r="M186" s="181"/>
      <c r="N186" s="181"/>
      <c r="O186" s="181"/>
      <c r="P186" s="204"/>
      <c r="Q186" s="269"/>
      <c r="R186" s="269"/>
      <c r="S186" s="269"/>
      <c r="T186" s="213" t="str">
        <f t="shared" si="58"/>
        <v/>
      </c>
      <c r="U186" s="215" t="str">
        <f t="shared" si="59"/>
        <v/>
      </c>
      <c r="V186" s="215" t="str">
        <f t="shared" si="60"/>
        <v>PA-USCRI-02</v>
      </c>
      <c r="W186" s="223" t="str">
        <f t="shared" si="65"/>
        <v/>
      </c>
      <c r="X186" s="223" t="str">
        <f t="shared" si="62"/>
        <v/>
      </c>
      <c r="Y186" s="223" t="str">
        <f t="shared" si="63"/>
        <v/>
      </c>
      <c r="Z186" s="223"/>
      <c r="AA186" s="223"/>
      <c r="AB186" s="223"/>
      <c r="AC186" s="155"/>
      <c r="AK186" s="54" t="s">
        <v>15</v>
      </c>
      <c r="AL186" s="210">
        <f t="shared" si="66"/>
        <v>0</v>
      </c>
    </row>
    <row r="187" spans="1:38" ht="15.75" thickBot="1">
      <c r="A187" s="182">
        <v>185</v>
      </c>
      <c r="B187" s="164"/>
      <c r="C187" s="166"/>
      <c r="D187" s="166"/>
      <c r="E187" s="163"/>
      <c r="F187" s="166"/>
      <c r="G187" s="166"/>
      <c r="H187" s="166"/>
      <c r="I187" s="166"/>
      <c r="J187" s="194"/>
      <c r="K187" s="200"/>
      <c r="L187" s="166"/>
      <c r="M187" s="166"/>
      <c r="N187" s="166"/>
      <c r="O187" s="166"/>
      <c r="P187" s="204"/>
      <c r="Q187" s="269"/>
      <c r="R187" s="269"/>
      <c r="S187" s="269"/>
      <c r="T187" s="213" t="str">
        <f t="shared" si="58"/>
        <v/>
      </c>
      <c r="U187" s="215" t="str">
        <f t="shared" si="59"/>
        <v/>
      </c>
      <c r="V187" s="215" t="str">
        <f t="shared" si="60"/>
        <v>PA-USCRI-02</v>
      </c>
      <c r="W187" s="223" t="str">
        <f t="shared" si="65"/>
        <v/>
      </c>
      <c r="X187" s="223" t="str">
        <f t="shared" si="62"/>
        <v/>
      </c>
      <c r="Y187" s="223" t="str">
        <f t="shared" si="63"/>
        <v/>
      </c>
      <c r="Z187" s="223"/>
      <c r="AA187" s="223"/>
      <c r="AB187" s="223"/>
      <c r="AC187" s="155"/>
      <c r="AK187" s="54" t="s">
        <v>85</v>
      </c>
      <c r="AL187" s="210">
        <f t="shared" si="66"/>
        <v>0</v>
      </c>
    </row>
    <row r="188" spans="1:38" ht="15.75" thickBot="1">
      <c r="A188" s="182">
        <v>186</v>
      </c>
      <c r="B188" s="166"/>
      <c r="C188" s="166"/>
      <c r="D188" s="166"/>
      <c r="E188" s="165"/>
      <c r="F188" s="166"/>
      <c r="G188" s="166"/>
      <c r="H188" s="166"/>
      <c r="I188" s="166"/>
      <c r="J188" s="194"/>
      <c r="K188" s="200"/>
      <c r="L188" s="166"/>
      <c r="M188" s="166"/>
      <c r="N188" s="166"/>
      <c r="O188" s="166"/>
      <c r="P188" s="204"/>
      <c r="Q188" s="269"/>
      <c r="R188" s="269"/>
      <c r="S188" s="269"/>
      <c r="T188" s="213" t="str">
        <f t="shared" si="58"/>
        <v/>
      </c>
      <c r="U188" s="215" t="str">
        <f t="shared" si="59"/>
        <v/>
      </c>
      <c r="V188" s="215" t="str">
        <f t="shared" si="60"/>
        <v>PA-USCRI-02</v>
      </c>
      <c r="W188" s="223" t="str">
        <f t="shared" si="65"/>
        <v/>
      </c>
      <c r="X188" s="223" t="str">
        <f t="shared" si="62"/>
        <v/>
      </c>
      <c r="Y188" s="223" t="str">
        <f t="shared" si="63"/>
        <v/>
      </c>
      <c r="Z188" s="223"/>
      <c r="AA188" s="223"/>
      <c r="AB188" s="223"/>
      <c r="AC188" s="155"/>
      <c r="AK188" s="54" t="s">
        <v>95</v>
      </c>
      <c r="AL188" s="210">
        <f t="shared" si="66"/>
        <v>0</v>
      </c>
    </row>
    <row r="189" spans="1:38" ht="15.75" thickBot="1">
      <c r="A189" s="182">
        <v>187</v>
      </c>
      <c r="B189" s="166"/>
      <c r="C189" s="166"/>
      <c r="D189" s="166"/>
      <c r="E189" s="165"/>
      <c r="F189" s="166"/>
      <c r="G189" s="166"/>
      <c r="H189" s="166"/>
      <c r="I189" s="166"/>
      <c r="J189" s="194"/>
      <c r="K189" s="200"/>
      <c r="L189" s="166"/>
      <c r="M189" s="166"/>
      <c r="N189" s="166"/>
      <c r="O189" s="166"/>
      <c r="P189" s="204"/>
      <c r="Q189" s="269"/>
      <c r="R189" s="269"/>
      <c r="S189" s="269"/>
      <c r="T189" s="213" t="str">
        <f t="shared" si="58"/>
        <v/>
      </c>
      <c r="U189" s="215" t="str">
        <f t="shared" si="59"/>
        <v/>
      </c>
      <c r="V189" s="215" t="str">
        <f t="shared" si="60"/>
        <v>PA-USCRI-02</v>
      </c>
      <c r="W189" s="223" t="str">
        <f t="shared" si="65"/>
        <v/>
      </c>
      <c r="X189" s="223" t="str">
        <f t="shared" si="62"/>
        <v/>
      </c>
      <c r="Y189" s="223" t="str">
        <f t="shared" si="63"/>
        <v/>
      </c>
      <c r="Z189" s="223"/>
      <c r="AA189" s="223"/>
      <c r="AB189" s="223"/>
      <c r="AC189" s="155"/>
      <c r="AK189" s="54" t="s">
        <v>86</v>
      </c>
      <c r="AL189" s="210">
        <f t="shared" si="66"/>
        <v>0</v>
      </c>
    </row>
    <row r="190" spans="1:38" ht="15.75" thickBot="1">
      <c r="A190" s="182">
        <v>188</v>
      </c>
      <c r="B190" s="166"/>
      <c r="C190" s="166"/>
      <c r="D190" s="166"/>
      <c r="E190" s="165"/>
      <c r="F190" s="166"/>
      <c r="G190" s="166"/>
      <c r="H190" s="166"/>
      <c r="I190" s="166"/>
      <c r="J190" s="194"/>
      <c r="K190" s="200"/>
      <c r="L190" s="166"/>
      <c r="M190" s="166"/>
      <c r="N190" s="166"/>
      <c r="O190" s="166"/>
      <c r="P190" s="204"/>
      <c r="Q190" s="269"/>
      <c r="R190" s="269"/>
      <c r="S190" s="269"/>
      <c r="T190" s="213" t="str">
        <f t="shared" si="58"/>
        <v/>
      </c>
      <c r="U190" s="215" t="str">
        <f t="shared" si="59"/>
        <v/>
      </c>
      <c r="V190" s="215" t="str">
        <f t="shared" si="60"/>
        <v>PA-USCRI-02</v>
      </c>
      <c r="W190" s="223" t="str">
        <f t="shared" si="65"/>
        <v/>
      </c>
      <c r="X190" s="223" t="str">
        <f t="shared" si="62"/>
        <v/>
      </c>
      <c r="Y190" s="223" t="str">
        <f t="shared" si="63"/>
        <v/>
      </c>
      <c r="Z190" s="223"/>
      <c r="AA190" s="223"/>
      <c r="AB190" s="223"/>
      <c r="AC190" s="155"/>
      <c r="AK190" s="54" t="s">
        <v>803</v>
      </c>
      <c r="AL190" s="210">
        <f t="shared" si="66"/>
        <v>0</v>
      </c>
    </row>
    <row r="191" spans="1:38" ht="15">
      <c r="A191" s="182">
        <v>189</v>
      </c>
      <c r="B191" s="166"/>
      <c r="C191" s="166"/>
      <c r="D191" s="166"/>
      <c r="E191" s="165"/>
      <c r="F191" s="166"/>
      <c r="G191" s="166"/>
      <c r="H191" s="166"/>
      <c r="I191" s="166"/>
      <c r="J191" s="194"/>
      <c r="K191" s="200"/>
      <c r="L191" s="166"/>
      <c r="M191" s="166"/>
      <c r="N191" s="166"/>
      <c r="O191" s="166"/>
      <c r="P191" s="204"/>
      <c r="Q191" s="269"/>
      <c r="R191" s="269"/>
      <c r="S191" s="269"/>
      <c r="T191" s="213" t="str">
        <f t="shared" si="58"/>
        <v/>
      </c>
      <c r="U191" s="215" t="str">
        <f t="shared" si="59"/>
        <v/>
      </c>
      <c r="V191" s="215" t="str">
        <f t="shared" si="60"/>
        <v>PA-USCRI-02</v>
      </c>
      <c r="W191" s="223" t="str">
        <f t="shared" si="65"/>
        <v/>
      </c>
      <c r="X191" s="223" t="str">
        <f t="shared" si="62"/>
        <v/>
      </c>
      <c r="Y191" s="223" t="str">
        <f t="shared" si="63"/>
        <v/>
      </c>
      <c r="Z191" s="223"/>
      <c r="AA191" s="223"/>
      <c r="AB191" s="223"/>
      <c r="AC191" s="155"/>
      <c r="AK191" s="71"/>
      <c r="AL191" s="210"/>
    </row>
    <row r="192" spans="1:38" ht="15">
      <c r="A192" s="182">
        <v>190</v>
      </c>
      <c r="B192" s="166"/>
      <c r="C192" s="166"/>
      <c r="D192" s="166"/>
      <c r="E192" s="165"/>
      <c r="F192" s="166"/>
      <c r="G192" s="166"/>
      <c r="H192" s="166"/>
      <c r="I192" s="166"/>
      <c r="J192" s="194"/>
      <c r="K192" s="200"/>
      <c r="L192" s="166"/>
      <c r="M192" s="166"/>
      <c r="N192" s="166"/>
      <c r="O192" s="166"/>
      <c r="P192" s="204"/>
      <c r="Q192" s="269"/>
      <c r="R192" s="269"/>
      <c r="S192" s="269"/>
      <c r="T192" s="213" t="str">
        <f t="shared" si="58"/>
        <v/>
      </c>
      <c r="U192" s="215" t="str">
        <f t="shared" si="59"/>
        <v/>
      </c>
      <c r="V192" s="215" t="str">
        <f t="shared" si="60"/>
        <v>PA-USCRI-02</v>
      </c>
      <c r="W192" s="223" t="str">
        <f t="shared" si="65"/>
        <v/>
      </c>
      <c r="X192" s="223" t="str">
        <f t="shared" si="62"/>
        <v/>
      </c>
      <c r="Y192" s="223" t="str">
        <f t="shared" si="63"/>
        <v/>
      </c>
      <c r="Z192" s="223"/>
      <c r="AA192" s="223"/>
      <c r="AB192" s="223"/>
      <c r="AC192" s="155"/>
      <c r="AL192" s="210"/>
    </row>
    <row r="193" spans="1:38" ht="15">
      <c r="A193" s="182">
        <v>191</v>
      </c>
      <c r="B193" s="166"/>
      <c r="C193" s="166"/>
      <c r="D193" s="166"/>
      <c r="E193" s="165"/>
      <c r="F193" s="166"/>
      <c r="G193" s="166"/>
      <c r="H193" s="166"/>
      <c r="I193" s="166"/>
      <c r="J193" s="194"/>
      <c r="K193" s="200"/>
      <c r="L193" s="166"/>
      <c r="M193" s="166"/>
      <c r="N193" s="166"/>
      <c r="O193" s="166"/>
      <c r="P193" s="204"/>
      <c r="Q193" s="269"/>
      <c r="R193" s="269"/>
      <c r="S193" s="269"/>
      <c r="T193" s="213" t="str">
        <f t="shared" si="58"/>
        <v/>
      </c>
      <c r="U193" s="215" t="str">
        <f t="shared" si="59"/>
        <v/>
      </c>
      <c r="V193" s="215" t="str">
        <f t="shared" si="60"/>
        <v>PA-USCRI-02</v>
      </c>
      <c r="W193" s="223" t="str">
        <f t="shared" si="65"/>
        <v/>
      </c>
      <c r="X193" s="223" t="str">
        <f t="shared" si="62"/>
        <v/>
      </c>
      <c r="Y193" s="223" t="str">
        <f t="shared" si="63"/>
        <v/>
      </c>
      <c r="Z193" s="223"/>
      <c r="AA193" s="223"/>
      <c r="AB193" s="223"/>
      <c r="AC193" s="155"/>
      <c r="AL193" s="210"/>
    </row>
    <row r="194" spans="1:38" ht="15">
      <c r="A194" s="182">
        <v>192</v>
      </c>
      <c r="B194" s="166"/>
      <c r="C194" s="166"/>
      <c r="D194" s="166"/>
      <c r="E194" s="165"/>
      <c r="F194" s="166"/>
      <c r="G194" s="166"/>
      <c r="H194" s="166"/>
      <c r="I194" s="166"/>
      <c r="J194" s="194"/>
      <c r="K194" s="200"/>
      <c r="L194" s="166"/>
      <c r="M194" s="166"/>
      <c r="N194" s="166"/>
      <c r="O194" s="166"/>
      <c r="P194" s="204"/>
      <c r="Q194" s="269"/>
      <c r="R194" s="269"/>
      <c r="S194" s="269"/>
      <c r="T194" s="213" t="str">
        <f t="shared" si="58"/>
        <v/>
      </c>
      <c r="U194" s="215" t="str">
        <f t="shared" si="59"/>
        <v/>
      </c>
      <c r="V194" s="215" t="str">
        <f t="shared" si="60"/>
        <v>PA-USCRI-02</v>
      </c>
      <c r="W194" s="223" t="str">
        <f t="shared" si="65"/>
        <v/>
      </c>
      <c r="X194" s="223" t="str">
        <f t="shared" si="62"/>
        <v/>
      </c>
      <c r="Y194" s="223" t="str">
        <f t="shared" si="63"/>
        <v/>
      </c>
      <c r="Z194" s="223"/>
      <c r="AA194" s="223"/>
      <c r="AB194" s="223"/>
      <c r="AC194" s="155"/>
      <c r="AL194" s="210"/>
    </row>
    <row r="195" spans="1:38" ht="15.75" thickBot="1">
      <c r="A195" s="182">
        <v>193</v>
      </c>
      <c r="B195" s="166"/>
      <c r="C195" s="166"/>
      <c r="D195" s="166"/>
      <c r="E195" s="165"/>
      <c r="F195" s="166"/>
      <c r="G195" s="166"/>
      <c r="H195" s="166"/>
      <c r="I195" s="166"/>
      <c r="J195" s="194"/>
      <c r="K195" s="200"/>
      <c r="L195" s="166"/>
      <c r="M195" s="166"/>
      <c r="N195" s="166"/>
      <c r="O195" s="166"/>
      <c r="P195" s="204"/>
      <c r="Q195" s="269"/>
      <c r="R195" s="269"/>
      <c r="S195" s="269"/>
      <c r="T195" s="213" t="str">
        <f t="shared" si="58"/>
        <v/>
      </c>
      <c r="U195" s="215" t="str">
        <f t="shared" si="59"/>
        <v/>
      </c>
      <c r="V195" s="215" t="str">
        <f t="shared" si="60"/>
        <v>PA-USCRI-02</v>
      </c>
      <c r="W195" s="223" t="str">
        <f t="shared" si="65"/>
        <v/>
      </c>
      <c r="X195" s="223" t="str">
        <f t="shared" si="62"/>
        <v/>
      </c>
      <c r="Y195" s="223" t="str">
        <f t="shared" si="63"/>
        <v/>
      </c>
      <c r="Z195" s="223"/>
      <c r="AA195" s="223"/>
      <c r="AB195" s="223"/>
      <c r="AC195" s="155"/>
      <c r="AL195" s="210"/>
    </row>
    <row r="196" spans="1:38" ht="15.75" thickBot="1">
      <c r="A196" s="182">
        <v>194</v>
      </c>
      <c r="B196" s="166"/>
      <c r="C196" s="166"/>
      <c r="D196" s="166"/>
      <c r="E196" s="165"/>
      <c r="F196" s="166"/>
      <c r="G196" s="166"/>
      <c r="H196" s="166"/>
      <c r="I196" s="166"/>
      <c r="J196" s="194"/>
      <c r="K196" s="200"/>
      <c r="L196" s="166"/>
      <c r="M196" s="166"/>
      <c r="N196" s="166"/>
      <c r="O196" s="166"/>
      <c r="P196" s="204"/>
      <c r="Q196" s="269"/>
      <c r="R196" s="269"/>
      <c r="S196" s="269"/>
      <c r="T196" s="213" t="str">
        <f t="shared" ref="T196:T259" si="67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96" s="215" t="str">
        <f t="shared" ref="U196:U259" si="68">IF(T196="",T196,"NO")</f>
        <v/>
      </c>
      <c r="V196" s="215" t="str">
        <f t="shared" ref="V196:V259" si="69">IF(U196="NO",T196,IF(U196="",V195,""))</f>
        <v>PA-USCRI-02</v>
      </c>
      <c r="W196" s="223" t="str">
        <f t="shared" ref="W196:W235" si="70">IF(COUNTIF(AN:AN,Q:Q),"OK","")</f>
        <v/>
      </c>
      <c r="X196" s="223" t="str">
        <f t="shared" ref="X196:X235" si="71">IF(W196="OK",Q196,"")</f>
        <v/>
      </c>
      <c r="Y196" s="223" t="str">
        <f t="shared" ref="Y196:Y235" si="72">IF(W196="OK",S196,"")</f>
        <v/>
      </c>
      <c r="Z196" s="223"/>
      <c r="AA196" s="223"/>
      <c r="AB196" s="223"/>
      <c r="AC196" s="155"/>
      <c r="AK196" s="45" t="s">
        <v>1</v>
      </c>
      <c r="AL196" s="210"/>
    </row>
    <row r="197" spans="1:38" ht="15.75" thickBot="1">
      <c r="A197" s="182">
        <v>195</v>
      </c>
      <c r="B197" s="166"/>
      <c r="C197" s="166"/>
      <c r="D197" s="166"/>
      <c r="E197" s="165"/>
      <c r="F197" s="166"/>
      <c r="G197" s="166"/>
      <c r="H197" s="166"/>
      <c r="I197" s="166"/>
      <c r="J197" s="194"/>
      <c r="K197" s="200"/>
      <c r="L197" s="166"/>
      <c r="M197" s="166"/>
      <c r="N197" s="166"/>
      <c r="O197" s="166"/>
      <c r="P197" s="204"/>
      <c r="Q197" s="269"/>
      <c r="R197" s="269"/>
      <c r="S197" s="269"/>
      <c r="T197" s="213" t="str">
        <f t="shared" si="67"/>
        <v/>
      </c>
      <c r="U197" s="215" t="str">
        <f t="shared" si="68"/>
        <v/>
      </c>
      <c r="V197" s="215" t="str">
        <f t="shared" si="69"/>
        <v>PA-USCRI-02</v>
      </c>
      <c r="W197" s="223" t="str">
        <f t="shared" si="70"/>
        <v/>
      </c>
      <c r="X197" s="223" t="str">
        <f t="shared" si="71"/>
        <v/>
      </c>
      <c r="Y197" s="223" t="str">
        <f t="shared" si="72"/>
        <v/>
      </c>
      <c r="Z197" s="223"/>
      <c r="AA197" s="223"/>
      <c r="AB197" s="223"/>
      <c r="AC197" s="155"/>
      <c r="AK197" s="54" t="s">
        <v>0</v>
      </c>
      <c r="AL197" s="210">
        <f>SUMIFS($K:$K,$B:$B,$AK$196, $E:$E,AK197)</f>
        <v>0</v>
      </c>
    </row>
    <row r="198" spans="1:38" ht="15.75" thickBot="1">
      <c r="A198" s="182">
        <v>196</v>
      </c>
      <c r="B198" s="166"/>
      <c r="C198" s="166"/>
      <c r="D198" s="166"/>
      <c r="E198" s="165"/>
      <c r="F198" s="166"/>
      <c r="G198" s="166"/>
      <c r="H198" s="166"/>
      <c r="I198" s="166"/>
      <c r="J198" s="194"/>
      <c r="K198" s="200"/>
      <c r="L198" s="166"/>
      <c r="M198" s="166"/>
      <c r="N198" s="166"/>
      <c r="O198" s="166"/>
      <c r="P198" s="204"/>
      <c r="Q198" s="269"/>
      <c r="R198" s="269"/>
      <c r="S198" s="269"/>
      <c r="T198" s="213" t="str">
        <f t="shared" si="67"/>
        <v/>
      </c>
      <c r="U198" s="215" t="str">
        <f t="shared" si="68"/>
        <v/>
      </c>
      <c r="V198" s="215" t="str">
        <f t="shared" si="69"/>
        <v>PA-USCRI-02</v>
      </c>
      <c r="W198" s="223" t="str">
        <f t="shared" si="70"/>
        <v/>
      </c>
      <c r="X198" s="223" t="str">
        <f t="shared" si="71"/>
        <v/>
      </c>
      <c r="Y198" s="223" t="str">
        <f t="shared" si="72"/>
        <v/>
      </c>
      <c r="Z198" s="223"/>
      <c r="AA198" s="223"/>
      <c r="AB198" s="223"/>
      <c r="AC198" s="155"/>
      <c r="AK198" s="82" t="s">
        <v>240</v>
      </c>
      <c r="AL198" s="210">
        <f>SUM(AL182:AL197)</f>
        <v>0</v>
      </c>
    </row>
    <row r="199" spans="1:38" ht="15">
      <c r="A199" s="182">
        <v>197</v>
      </c>
      <c r="B199" s="166"/>
      <c r="C199" s="166"/>
      <c r="D199" s="166"/>
      <c r="E199" s="165"/>
      <c r="F199" s="166"/>
      <c r="G199" s="166"/>
      <c r="H199" s="166"/>
      <c r="I199" s="166"/>
      <c r="J199" s="194"/>
      <c r="K199" s="200"/>
      <c r="L199" s="166"/>
      <c r="M199" s="166"/>
      <c r="N199" s="166"/>
      <c r="O199" s="166"/>
      <c r="P199" s="204"/>
      <c r="Q199" s="269"/>
      <c r="R199" s="269"/>
      <c r="S199" s="269"/>
      <c r="T199" s="213" t="str">
        <f t="shared" si="67"/>
        <v/>
      </c>
      <c r="U199" s="215" t="str">
        <f t="shared" si="68"/>
        <v/>
      </c>
      <c r="V199" s="215" t="str">
        <f t="shared" si="69"/>
        <v>PA-USCRI-02</v>
      </c>
      <c r="W199" s="223" t="str">
        <f t="shared" si="70"/>
        <v/>
      </c>
      <c r="X199" s="223" t="str">
        <f t="shared" si="71"/>
        <v/>
      </c>
      <c r="Y199" s="223" t="str">
        <f t="shared" si="72"/>
        <v/>
      </c>
      <c r="Z199" s="223"/>
      <c r="AA199" s="223"/>
      <c r="AB199" s="223"/>
      <c r="AC199" s="155"/>
      <c r="AL199" s="210"/>
    </row>
    <row r="200" spans="1:38" ht="22.5" customHeight="1">
      <c r="A200" s="182">
        <v>198</v>
      </c>
      <c r="B200" s="166"/>
      <c r="C200" s="166"/>
      <c r="D200" s="166"/>
      <c r="E200" s="165"/>
      <c r="F200" s="166"/>
      <c r="G200" s="166"/>
      <c r="H200" s="166"/>
      <c r="I200" s="166"/>
      <c r="J200" s="194"/>
      <c r="K200" s="200"/>
      <c r="L200" s="166"/>
      <c r="M200" s="166"/>
      <c r="N200" s="166"/>
      <c r="O200" s="166"/>
      <c r="P200" s="204"/>
      <c r="Q200" s="269"/>
      <c r="R200" s="269"/>
      <c r="S200" s="269"/>
      <c r="T200" s="213" t="str">
        <f t="shared" si="67"/>
        <v/>
      </c>
      <c r="U200" s="215" t="str">
        <f t="shared" si="68"/>
        <v/>
      </c>
      <c r="V200" s="215" t="str">
        <f t="shared" si="69"/>
        <v>PA-USCRI-02</v>
      </c>
      <c r="W200" s="223" t="str">
        <f t="shared" si="70"/>
        <v/>
      </c>
      <c r="X200" s="223" t="str">
        <f t="shared" si="71"/>
        <v/>
      </c>
      <c r="Y200" s="223" t="str">
        <f t="shared" si="72"/>
        <v/>
      </c>
      <c r="Z200" s="223"/>
      <c r="AA200" s="223"/>
      <c r="AB200" s="223"/>
      <c r="AC200" s="155"/>
      <c r="AL200" s="210"/>
    </row>
    <row r="201" spans="1:38" ht="15">
      <c r="A201" s="182">
        <v>199</v>
      </c>
      <c r="B201" s="166"/>
      <c r="C201" s="166"/>
      <c r="D201" s="166"/>
      <c r="E201" s="165"/>
      <c r="F201" s="166"/>
      <c r="G201" s="166"/>
      <c r="H201" s="166"/>
      <c r="I201" s="166"/>
      <c r="J201" s="194"/>
      <c r="K201" s="200"/>
      <c r="L201" s="166"/>
      <c r="M201" s="166"/>
      <c r="N201" s="166"/>
      <c r="O201" s="166"/>
      <c r="P201" s="204"/>
      <c r="Q201" s="269"/>
      <c r="R201" s="269"/>
      <c r="S201" s="269"/>
      <c r="T201" s="213" t="str">
        <f t="shared" si="67"/>
        <v/>
      </c>
      <c r="U201" s="215" t="str">
        <f t="shared" si="68"/>
        <v/>
      </c>
      <c r="V201" s="215" t="str">
        <f t="shared" si="69"/>
        <v>PA-USCRI-02</v>
      </c>
      <c r="W201" s="223" t="str">
        <f t="shared" si="70"/>
        <v/>
      </c>
      <c r="X201" s="223" t="str">
        <f t="shared" si="71"/>
        <v/>
      </c>
      <c r="Y201" s="223" t="str">
        <f t="shared" si="72"/>
        <v/>
      </c>
      <c r="Z201" s="223"/>
      <c r="AA201" s="223"/>
      <c r="AB201" s="223"/>
      <c r="AC201" s="155"/>
      <c r="AL201" s="210"/>
    </row>
    <row r="202" spans="1:38" ht="15">
      <c r="A202" s="182">
        <v>200</v>
      </c>
      <c r="B202" s="166"/>
      <c r="C202" s="166"/>
      <c r="D202" s="166"/>
      <c r="E202" s="165"/>
      <c r="F202" s="166"/>
      <c r="G202" s="166"/>
      <c r="H202" s="166"/>
      <c r="I202" s="166"/>
      <c r="J202" s="194"/>
      <c r="K202" s="200"/>
      <c r="L202" s="166"/>
      <c r="M202" s="166"/>
      <c r="N202" s="166"/>
      <c r="O202" s="166"/>
      <c r="P202" s="204"/>
      <c r="Q202" s="269"/>
      <c r="R202" s="269"/>
      <c r="S202" s="269"/>
      <c r="T202" s="213" t="str">
        <f t="shared" si="67"/>
        <v/>
      </c>
      <c r="U202" s="215" t="str">
        <f t="shared" si="68"/>
        <v/>
      </c>
      <c r="V202" s="215" t="str">
        <f t="shared" si="69"/>
        <v>PA-USCRI-02</v>
      </c>
      <c r="W202" s="223" t="str">
        <f t="shared" si="70"/>
        <v/>
      </c>
      <c r="X202" s="223" t="str">
        <f t="shared" si="71"/>
        <v/>
      </c>
      <c r="Y202" s="223" t="str">
        <f t="shared" si="72"/>
        <v/>
      </c>
      <c r="Z202" s="223"/>
      <c r="AA202" s="223"/>
      <c r="AB202" s="223"/>
      <c r="AC202" s="155"/>
      <c r="AL202" s="210"/>
    </row>
    <row r="203" spans="1:38" ht="15.75" thickBot="1">
      <c r="A203" s="182">
        <v>201</v>
      </c>
      <c r="B203" s="166"/>
      <c r="C203" s="166"/>
      <c r="D203" s="166"/>
      <c r="E203" s="165"/>
      <c r="F203" s="166"/>
      <c r="G203" s="166"/>
      <c r="H203" s="166"/>
      <c r="I203" s="166"/>
      <c r="J203" s="194"/>
      <c r="K203" s="200"/>
      <c r="L203" s="166"/>
      <c r="M203" s="166"/>
      <c r="N203" s="166"/>
      <c r="O203" s="166"/>
      <c r="P203" s="204"/>
      <c r="Q203" s="269"/>
      <c r="R203" s="269"/>
      <c r="S203" s="269"/>
      <c r="T203" s="213" t="str">
        <f t="shared" si="67"/>
        <v/>
      </c>
      <c r="U203" s="215" t="str">
        <f t="shared" si="68"/>
        <v/>
      </c>
      <c r="V203" s="215" t="str">
        <f t="shared" si="69"/>
        <v>PA-USCRI-02</v>
      </c>
      <c r="W203" s="223" t="str">
        <f t="shared" si="70"/>
        <v/>
      </c>
      <c r="X203" s="223" t="str">
        <f t="shared" si="71"/>
        <v/>
      </c>
      <c r="Y203" s="223" t="str">
        <f t="shared" si="72"/>
        <v/>
      </c>
      <c r="Z203" s="223"/>
      <c r="AA203" s="223"/>
      <c r="AB203" s="223"/>
      <c r="AC203" s="155"/>
      <c r="AL203" s="210"/>
    </row>
    <row r="204" spans="1:38" ht="15.75" thickBot="1">
      <c r="A204" s="182">
        <v>202</v>
      </c>
      <c r="B204" s="166"/>
      <c r="C204" s="166"/>
      <c r="D204" s="166"/>
      <c r="E204" s="165"/>
      <c r="F204" s="166"/>
      <c r="G204" s="166"/>
      <c r="H204" s="166"/>
      <c r="I204" s="166"/>
      <c r="J204" s="194"/>
      <c r="K204" s="200"/>
      <c r="L204" s="166"/>
      <c r="M204" s="166"/>
      <c r="N204" s="166"/>
      <c r="O204" s="166"/>
      <c r="P204" s="204"/>
      <c r="Q204" s="269"/>
      <c r="R204" s="269"/>
      <c r="S204" s="269"/>
      <c r="T204" s="213" t="str">
        <f t="shared" si="67"/>
        <v/>
      </c>
      <c r="U204" s="215" t="str">
        <f t="shared" si="68"/>
        <v/>
      </c>
      <c r="V204" s="215" t="str">
        <f t="shared" si="69"/>
        <v>PA-USCRI-02</v>
      </c>
      <c r="W204" s="223" t="str">
        <f t="shared" si="70"/>
        <v/>
      </c>
      <c r="X204" s="223" t="str">
        <f t="shared" si="71"/>
        <v/>
      </c>
      <c r="Y204" s="223" t="str">
        <f t="shared" si="72"/>
        <v/>
      </c>
      <c r="Z204" s="223"/>
      <c r="AA204" s="223"/>
      <c r="AB204" s="223"/>
      <c r="AC204" s="155"/>
      <c r="AK204" s="78" t="s">
        <v>54</v>
      </c>
      <c r="AL204" s="210"/>
    </row>
    <row r="205" spans="1:38" ht="15.75" thickBot="1">
      <c r="A205" s="182">
        <v>203</v>
      </c>
      <c r="B205" s="164"/>
      <c r="C205" s="166"/>
      <c r="D205" s="166"/>
      <c r="E205" s="163"/>
      <c r="F205" s="166"/>
      <c r="G205" s="166"/>
      <c r="H205" s="166"/>
      <c r="I205" s="166"/>
      <c r="J205" s="194"/>
      <c r="K205" s="200"/>
      <c r="L205" s="166"/>
      <c r="M205" s="166"/>
      <c r="N205" s="166"/>
      <c r="O205" s="166"/>
      <c r="P205" s="205"/>
      <c r="Q205" s="269"/>
      <c r="R205" s="269"/>
      <c r="S205" s="269"/>
      <c r="T205" s="213" t="str">
        <f t="shared" si="67"/>
        <v/>
      </c>
      <c r="U205" s="215" t="str">
        <f t="shared" si="68"/>
        <v/>
      </c>
      <c r="V205" s="215" t="str">
        <f t="shared" si="69"/>
        <v>PA-USCRI-02</v>
      </c>
      <c r="W205" s="223" t="str">
        <f t="shared" si="70"/>
        <v/>
      </c>
      <c r="X205" s="223" t="str">
        <f t="shared" si="71"/>
        <v/>
      </c>
      <c r="Y205" s="223" t="str">
        <f t="shared" si="72"/>
        <v/>
      </c>
      <c r="Z205" s="223"/>
      <c r="AA205" s="223"/>
      <c r="AB205" s="223"/>
      <c r="AC205" s="155"/>
      <c r="AL205" s="210"/>
    </row>
    <row r="206" spans="1:38" ht="15.75" thickBot="1">
      <c r="A206" s="182">
        <v>204</v>
      </c>
      <c r="B206" s="164"/>
      <c r="C206" s="166"/>
      <c r="D206" s="166"/>
      <c r="E206" s="163"/>
      <c r="F206" s="166"/>
      <c r="G206" s="166"/>
      <c r="H206" s="166"/>
      <c r="I206" s="166"/>
      <c r="J206" s="194"/>
      <c r="K206" s="200"/>
      <c r="L206" s="166"/>
      <c r="M206" s="166"/>
      <c r="N206" s="166"/>
      <c r="O206" s="166"/>
      <c r="P206" s="205"/>
      <c r="Q206" s="269"/>
      <c r="R206" s="269"/>
      <c r="S206" s="269"/>
      <c r="T206" s="213" t="str">
        <f t="shared" si="67"/>
        <v/>
      </c>
      <c r="U206" s="215" t="str">
        <f t="shared" si="68"/>
        <v/>
      </c>
      <c r="V206" s="215" t="str">
        <f t="shared" si="69"/>
        <v>PA-USCRI-02</v>
      </c>
      <c r="W206" s="223" t="str">
        <f t="shared" si="70"/>
        <v/>
      </c>
      <c r="X206" s="223" t="str">
        <f t="shared" si="71"/>
        <v/>
      </c>
      <c r="Y206" s="223" t="str">
        <f t="shared" si="72"/>
        <v/>
      </c>
      <c r="Z206" s="223"/>
      <c r="AA206" s="223"/>
      <c r="AB206" s="223"/>
      <c r="AC206" s="155"/>
      <c r="AK206" s="46" t="s">
        <v>3</v>
      </c>
      <c r="AL206" s="210"/>
    </row>
    <row r="207" spans="1:38" ht="15.75" thickBot="1">
      <c r="A207" s="182">
        <v>205</v>
      </c>
      <c r="B207" s="164"/>
      <c r="C207" s="166"/>
      <c r="D207" s="166"/>
      <c r="E207" s="163"/>
      <c r="F207" s="166"/>
      <c r="G207" s="166"/>
      <c r="H207" s="166"/>
      <c r="I207" s="166"/>
      <c r="J207" s="194"/>
      <c r="K207" s="200"/>
      <c r="L207" s="166"/>
      <c r="M207" s="166"/>
      <c r="N207" s="166"/>
      <c r="O207" s="166"/>
      <c r="P207" s="205"/>
      <c r="Q207" s="269"/>
      <c r="R207" s="269"/>
      <c r="S207" s="269"/>
      <c r="T207" s="213" t="str">
        <f t="shared" si="67"/>
        <v/>
      </c>
      <c r="U207" s="215" t="str">
        <f t="shared" si="68"/>
        <v/>
      </c>
      <c r="V207" s="215" t="str">
        <f t="shared" si="69"/>
        <v>PA-USCRI-02</v>
      </c>
      <c r="W207" s="223" t="str">
        <f t="shared" si="70"/>
        <v/>
      </c>
      <c r="X207" s="223" t="str">
        <f t="shared" si="71"/>
        <v/>
      </c>
      <c r="Y207" s="223" t="str">
        <f t="shared" si="72"/>
        <v/>
      </c>
      <c r="Z207" s="223"/>
      <c r="AA207" s="223"/>
      <c r="AB207" s="223"/>
      <c r="AC207" s="155"/>
      <c r="AK207" s="55" t="s">
        <v>4</v>
      </c>
      <c r="AL207" s="210">
        <f>SUMIFS($K:$K,$B:$B,$AK$206, $E:$E,AK207)</f>
        <v>0</v>
      </c>
    </row>
    <row r="208" spans="1:38" ht="15">
      <c r="A208" s="182">
        <v>206</v>
      </c>
      <c r="B208" s="164"/>
      <c r="C208" s="166"/>
      <c r="D208" s="166"/>
      <c r="E208" s="163"/>
      <c r="F208" s="166"/>
      <c r="G208" s="166"/>
      <c r="H208" s="166"/>
      <c r="I208" s="166"/>
      <c r="J208" s="194"/>
      <c r="K208" s="200"/>
      <c r="L208" s="166"/>
      <c r="M208" s="166"/>
      <c r="N208" s="166"/>
      <c r="O208" s="166"/>
      <c r="P208" s="205"/>
      <c r="Q208" s="269"/>
      <c r="R208" s="269"/>
      <c r="S208" s="269"/>
      <c r="T208" s="213" t="str">
        <f t="shared" si="67"/>
        <v/>
      </c>
      <c r="U208" s="215" t="str">
        <f t="shared" si="68"/>
        <v/>
      </c>
      <c r="V208" s="215" t="str">
        <f t="shared" si="69"/>
        <v>PA-USCRI-02</v>
      </c>
      <c r="W208" s="223" t="str">
        <f t="shared" si="70"/>
        <v/>
      </c>
      <c r="X208" s="223" t="str">
        <f t="shared" si="71"/>
        <v/>
      </c>
      <c r="Y208" s="223" t="str">
        <f t="shared" si="72"/>
        <v/>
      </c>
      <c r="Z208" s="223"/>
      <c r="AA208" s="223"/>
      <c r="AB208" s="223"/>
      <c r="AC208" s="155"/>
      <c r="AK208" s="70"/>
      <c r="AL208" s="210"/>
    </row>
    <row r="209" spans="1:38" ht="15">
      <c r="A209" s="182">
        <v>207</v>
      </c>
      <c r="B209" s="164"/>
      <c r="C209" s="166"/>
      <c r="D209" s="166"/>
      <c r="E209" s="163"/>
      <c r="F209" s="166"/>
      <c r="G209" s="166"/>
      <c r="H209" s="166"/>
      <c r="I209" s="166"/>
      <c r="J209" s="194"/>
      <c r="K209" s="200"/>
      <c r="L209" s="166"/>
      <c r="M209" s="166"/>
      <c r="N209" s="166"/>
      <c r="O209" s="166"/>
      <c r="P209" s="205"/>
      <c r="Q209" s="269"/>
      <c r="R209" s="269"/>
      <c r="S209" s="269"/>
      <c r="T209" s="213" t="str">
        <f t="shared" si="67"/>
        <v/>
      </c>
      <c r="U209" s="215" t="str">
        <f t="shared" si="68"/>
        <v/>
      </c>
      <c r="V209" s="215" t="str">
        <f t="shared" si="69"/>
        <v>PA-USCRI-02</v>
      </c>
      <c r="W209" s="223" t="str">
        <f t="shared" si="70"/>
        <v/>
      </c>
      <c r="X209" s="223" t="str">
        <f t="shared" si="71"/>
        <v/>
      </c>
      <c r="Y209" s="223" t="str">
        <f t="shared" si="72"/>
        <v/>
      </c>
      <c r="Z209" s="223"/>
      <c r="AA209" s="223"/>
      <c r="AB209" s="223"/>
      <c r="AC209" s="155"/>
      <c r="AK209" s="71"/>
      <c r="AL209" s="210"/>
    </row>
    <row r="210" spans="1:38" ht="15">
      <c r="A210" s="182">
        <v>208</v>
      </c>
      <c r="B210" s="164"/>
      <c r="C210" s="166"/>
      <c r="D210" s="166"/>
      <c r="E210" s="163"/>
      <c r="F210" s="166"/>
      <c r="G210" s="166"/>
      <c r="H210" s="166"/>
      <c r="I210" s="166"/>
      <c r="J210" s="194"/>
      <c r="K210" s="200"/>
      <c r="L210" s="166"/>
      <c r="M210" s="166"/>
      <c r="N210" s="166"/>
      <c r="O210" s="166"/>
      <c r="P210" s="205"/>
      <c r="Q210" s="269"/>
      <c r="R210" s="269"/>
      <c r="S210" s="269"/>
      <c r="T210" s="213" t="str">
        <f t="shared" si="67"/>
        <v/>
      </c>
      <c r="U210" s="215" t="str">
        <f t="shared" si="68"/>
        <v/>
      </c>
      <c r="V210" s="215" t="str">
        <f t="shared" si="69"/>
        <v>PA-USCRI-02</v>
      </c>
      <c r="W210" s="223" t="str">
        <f t="shared" si="70"/>
        <v/>
      </c>
      <c r="X210" s="223" t="str">
        <f t="shared" si="71"/>
        <v/>
      </c>
      <c r="Y210" s="223" t="str">
        <f t="shared" si="72"/>
        <v/>
      </c>
      <c r="Z210" s="223"/>
      <c r="AA210" s="223"/>
      <c r="AB210" s="223"/>
      <c r="AC210" s="155"/>
      <c r="AL210" s="210"/>
    </row>
    <row r="211" spans="1:38" ht="15">
      <c r="A211" s="182">
        <v>209</v>
      </c>
      <c r="B211" s="164"/>
      <c r="C211" s="166"/>
      <c r="D211" s="166"/>
      <c r="E211" s="163"/>
      <c r="F211" s="166"/>
      <c r="G211" s="166"/>
      <c r="H211" s="166"/>
      <c r="I211" s="166"/>
      <c r="J211" s="194"/>
      <c r="K211" s="200"/>
      <c r="L211" s="166"/>
      <c r="M211" s="166"/>
      <c r="N211" s="166"/>
      <c r="O211" s="166"/>
      <c r="P211" s="205"/>
      <c r="Q211" s="269"/>
      <c r="R211" s="269"/>
      <c r="S211" s="269"/>
      <c r="T211" s="213" t="str">
        <f t="shared" si="67"/>
        <v/>
      </c>
      <c r="U211" s="215" t="str">
        <f t="shared" si="68"/>
        <v/>
      </c>
      <c r="V211" s="215" t="str">
        <f t="shared" si="69"/>
        <v>PA-USCRI-02</v>
      </c>
      <c r="W211" s="223" t="str">
        <f t="shared" si="70"/>
        <v/>
      </c>
      <c r="X211" s="223" t="str">
        <f t="shared" si="71"/>
        <v/>
      </c>
      <c r="Y211" s="223" t="str">
        <f t="shared" si="72"/>
        <v/>
      </c>
      <c r="Z211" s="223"/>
      <c r="AA211" s="223"/>
      <c r="AB211" s="223"/>
      <c r="AC211" s="155"/>
      <c r="AL211" s="210"/>
    </row>
    <row r="212" spans="1:38" ht="15">
      <c r="A212" s="182">
        <v>210</v>
      </c>
      <c r="B212" s="164"/>
      <c r="C212" s="166"/>
      <c r="D212" s="166"/>
      <c r="E212" s="163"/>
      <c r="F212" s="166"/>
      <c r="G212" s="166"/>
      <c r="H212" s="166"/>
      <c r="I212" s="166"/>
      <c r="J212" s="194"/>
      <c r="K212" s="200"/>
      <c r="L212" s="166"/>
      <c r="M212" s="166"/>
      <c r="N212" s="166"/>
      <c r="O212" s="166"/>
      <c r="P212" s="205"/>
      <c r="Q212" s="269"/>
      <c r="R212" s="269"/>
      <c r="S212" s="269"/>
      <c r="T212" s="213" t="str">
        <f t="shared" si="67"/>
        <v/>
      </c>
      <c r="U212" s="215" t="str">
        <f t="shared" si="68"/>
        <v/>
      </c>
      <c r="V212" s="215" t="str">
        <f t="shared" si="69"/>
        <v>PA-USCRI-02</v>
      </c>
      <c r="W212" s="223" t="str">
        <f t="shared" si="70"/>
        <v/>
      </c>
      <c r="X212" s="223" t="str">
        <f t="shared" si="71"/>
        <v/>
      </c>
      <c r="Y212" s="223" t="str">
        <f t="shared" si="72"/>
        <v/>
      </c>
      <c r="Z212" s="223"/>
      <c r="AA212" s="223"/>
      <c r="AB212" s="223"/>
      <c r="AC212" s="155"/>
      <c r="AL212" s="210"/>
    </row>
    <row r="213" spans="1:38" ht="15.75" thickBot="1">
      <c r="A213" s="182">
        <v>211</v>
      </c>
      <c r="B213" s="164"/>
      <c r="C213" s="166"/>
      <c r="D213" s="166"/>
      <c r="E213" s="163"/>
      <c r="F213" s="166"/>
      <c r="G213" s="166"/>
      <c r="H213" s="166"/>
      <c r="I213" s="166"/>
      <c r="J213" s="194"/>
      <c r="K213" s="200"/>
      <c r="L213" s="166"/>
      <c r="M213" s="166"/>
      <c r="N213" s="166"/>
      <c r="O213" s="166"/>
      <c r="P213" s="205"/>
      <c r="Q213" s="269"/>
      <c r="R213" s="269"/>
      <c r="S213" s="269"/>
      <c r="T213" s="213" t="str">
        <f t="shared" si="67"/>
        <v/>
      </c>
      <c r="U213" s="215" t="str">
        <f t="shared" si="68"/>
        <v/>
      </c>
      <c r="V213" s="215" t="str">
        <f t="shared" si="69"/>
        <v>PA-USCRI-02</v>
      </c>
      <c r="W213" s="223" t="str">
        <f t="shared" si="70"/>
        <v/>
      </c>
      <c r="X213" s="223" t="str">
        <f t="shared" si="71"/>
        <v/>
      </c>
      <c r="Y213" s="223" t="str">
        <f t="shared" si="72"/>
        <v/>
      </c>
      <c r="Z213" s="223"/>
      <c r="AA213" s="223"/>
      <c r="AB213" s="223"/>
      <c r="AC213" s="155"/>
      <c r="AL213" s="210"/>
    </row>
    <row r="214" spans="1:38" ht="15.75" thickBot="1">
      <c r="A214" s="182">
        <v>212</v>
      </c>
      <c r="B214" s="164"/>
      <c r="C214" s="166"/>
      <c r="D214" s="166"/>
      <c r="E214" s="163"/>
      <c r="F214" s="166"/>
      <c r="G214" s="166"/>
      <c r="H214" s="166"/>
      <c r="I214" s="166"/>
      <c r="J214" s="194"/>
      <c r="K214" s="200"/>
      <c r="L214" s="166"/>
      <c r="M214" s="166"/>
      <c r="N214" s="166"/>
      <c r="O214" s="166"/>
      <c r="P214" s="205"/>
      <c r="Q214" s="269"/>
      <c r="R214" s="269"/>
      <c r="S214" s="269"/>
      <c r="T214" s="213" t="str">
        <f t="shared" si="67"/>
        <v/>
      </c>
      <c r="U214" s="215" t="str">
        <f t="shared" si="68"/>
        <v/>
      </c>
      <c r="V214" s="215" t="str">
        <f t="shared" si="69"/>
        <v>PA-USCRI-02</v>
      </c>
      <c r="W214" s="223" t="str">
        <f t="shared" si="70"/>
        <v/>
      </c>
      <c r="X214" s="223" t="str">
        <f t="shared" si="71"/>
        <v/>
      </c>
      <c r="Y214" s="223" t="str">
        <f t="shared" si="72"/>
        <v/>
      </c>
      <c r="Z214" s="223"/>
      <c r="AA214" s="223"/>
      <c r="AB214" s="223"/>
      <c r="AC214" s="155"/>
      <c r="AK214" s="46" t="s">
        <v>5</v>
      </c>
      <c r="AL214" s="210"/>
    </row>
    <row r="215" spans="1:38" ht="15.75" thickBot="1">
      <c r="A215" s="182">
        <v>213</v>
      </c>
      <c r="B215" s="164"/>
      <c r="C215" s="166"/>
      <c r="D215" s="166"/>
      <c r="E215" s="163"/>
      <c r="F215" s="166"/>
      <c r="G215" s="166"/>
      <c r="H215" s="166"/>
      <c r="I215" s="166"/>
      <c r="J215" s="194"/>
      <c r="K215" s="200"/>
      <c r="L215" s="166"/>
      <c r="M215" s="166"/>
      <c r="N215" s="166"/>
      <c r="O215" s="166"/>
      <c r="P215" s="205"/>
      <c r="Q215" s="269"/>
      <c r="R215" s="269"/>
      <c r="S215" s="269"/>
      <c r="T215" s="213" t="str">
        <f t="shared" si="67"/>
        <v/>
      </c>
      <c r="U215" s="215" t="str">
        <f t="shared" si="68"/>
        <v/>
      </c>
      <c r="V215" s="215" t="str">
        <f t="shared" si="69"/>
        <v>PA-USCRI-02</v>
      </c>
      <c r="W215" s="223" t="str">
        <f t="shared" si="70"/>
        <v/>
      </c>
      <c r="X215" s="223" t="str">
        <f t="shared" si="71"/>
        <v/>
      </c>
      <c r="Y215" s="223" t="str">
        <f t="shared" si="72"/>
        <v/>
      </c>
      <c r="Z215" s="223"/>
      <c r="AA215" s="223"/>
      <c r="AB215" s="223"/>
      <c r="AC215" s="155"/>
      <c r="AK215" s="55" t="s">
        <v>4</v>
      </c>
      <c r="AL215" s="210">
        <f>SUMIFS($K:$K,$B:$B,$AK$214, $E:$E,AK215)</f>
        <v>9</v>
      </c>
    </row>
    <row r="216" spans="1:38" ht="15.75" thickBot="1">
      <c r="A216" s="182">
        <v>214</v>
      </c>
      <c r="B216" s="164"/>
      <c r="C216" s="166"/>
      <c r="D216" s="166"/>
      <c r="E216" s="163"/>
      <c r="F216" s="166"/>
      <c r="G216" s="166"/>
      <c r="H216" s="166"/>
      <c r="I216" s="166"/>
      <c r="J216" s="194"/>
      <c r="K216" s="200"/>
      <c r="L216" s="166"/>
      <c r="M216" s="166"/>
      <c r="N216" s="166"/>
      <c r="O216" s="166"/>
      <c r="P216" s="205"/>
      <c r="Q216" s="269"/>
      <c r="R216" s="269"/>
      <c r="S216" s="269"/>
      <c r="T216" s="213" t="str">
        <f t="shared" si="67"/>
        <v/>
      </c>
      <c r="U216" s="215" t="str">
        <f t="shared" si="68"/>
        <v/>
      </c>
      <c r="V216" s="215" t="str">
        <f t="shared" si="69"/>
        <v>PA-USCRI-02</v>
      </c>
      <c r="W216" s="223" t="str">
        <f t="shared" si="70"/>
        <v/>
      </c>
      <c r="X216" s="223" t="str">
        <f t="shared" si="71"/>
        <v/>
      </c>
      <c r="Y216" s="223" t="str">
        <f t="shared" si="72"/>
        <v/>
      </c>
      <c r="Z216" s="223"/>
      <c r="AA216" s="223"/>
      <c r="AB216" s="223"/>
      <c r="AC216" s="155"/>
      <c r="AK216" s="55" t="s">
        <v>89</v>
      </c>
      <c r="AL216" s="210">
        <f>SUMIFS($K:$K,$B:$B,$AK$214, $E:$E,AK216)</f>
        <v>0</v>
      </c>
    </row>
    <row r="217" spans="1:38" ht="15.75" thickBot="1">
      <c r="A217" s="182">
        <v>215</v>
      </c>
      <c r="B217" s="164"/>
      <c r="C217" s="166"/>
      <c r="D217" s="166"/>
      <c r="E217" s="163"/>
      <c r="F217" s="166"/>
      <c r="G217" s="166"/>
      <c r="H217" s="166"/>
      <c r="I217" s="166"/>
      <c r="J217" s="194"/>
      <c r="K217" s="200"/>
      <c r="L217" s="166"/>
      <c r="M217" s="166"/>
      <c r="N217" s="166"/>
      <c r="O217" s="166"/>
      <c r="P217" s="205"/>
      <c r="Q217" s="269"/>
      <c r="R217" s="269"/>
      <c r="S217" s="269"/>
      <c r="T217" s="213" t="str">
        <f t="shared" si="67"/>
        <v/>
      </c>
      <c r="U217" s="215" t="str">
        <f t="shared" si="68"/>
        <v/>
      </c>
      <c r="V217" s="215" t="str">
        <f t="shared" si="69"/>
        <v>PA-USCRI-02</v>
      </c>
      <c r="W217" s="223" t="str">
        <f t="shared" si="70"/>
        <v/>
      </c>
      <c r="X217" s="223" t="str">
        <f t="shared" si="71"/>
        <v/>
      </c>
      <c r="Y217" s="223" t="str">
        <f t="shared" si="72"/>
        <v/>
      </c>
      <c r="Z217" s="223"/>
      <c r="AA217" s="223"/>
      <c r="AB217" s="223"/>
      <c r="AC217" s="155"/>
      <c r="AK217" s="82" t="s">
        <v>241</v>
      </c>
      <c r="AL217" s="82">
        <f>SUM(AL207:AL216)</f>
        <v>9</v>
      </c>
    </row>
    <row r="218" spans="1:38" ht="15.75" thickBot="1">
      <c r="A218" s="182">
        <v>216</v>
      </c>
      <c r="B218" s="164"/>
      <c r="C218" s="166"/>
      <c r="D218" s="166"/>
      <c r="E218" s="163"/>
      <c r="F218" s="166"/>
      <c r="G218" s="166"/>
      <c r="H218" s="166"/>
      <c r="I218" s="166"/>
      <c r="J218" s="194"/>
      <c r="K218" s="200"/>
      <c r="L218" s="166"/>
      <c r="M218" s="166"/>
      <c r="N218" s="166"/>
      <c r="O218" s="166"/>
      <c r="P218" s="205"/>
      <c r="Q218" s="269"/>
      <c r="R218" s="269"/>
      <c r="S218" s="269"/>
      <c r="T218" s="213" t="str">
        <f t="shared" si="67"/>
        <v/>
      </c>
      <c r="U218" s="215" t="str">
        <f t="shared" si="68"/>
        <v/>
      </c>
      <c r="V218" s="215" t="str">
        <f t="shared" si="69"/>
        <v>PA-USCRI-02</v>
      </c>
      <c r="W218" s="223" t="str">
        <f t="shared" si="70"/>
        <v/>
      </c>
      <c r="X218" s="223" t="str">
        <f t="shared" si="71"/>
        <v/>
      </c>
      <c r="Y218" s="223" t="str">
        <f t="shared" si="72"/>
        <v/>
      </c>
      <c r="Z218" s="223"/>
      <c r="AA218" s="223"/>
      <c r="AB218" s="223"/>
      <c r="AC218" s="155"/>
    </row>
    <row r="219" spans="1:38" ht="23.25" customHeight="1" thickBot="1">
      <c r="A219" s="182">
        <v>217</v>
      </c>
      <c r="B219" s="164"/>
      <c r="C219" s="166"/>
      <c r="D219" s="166"/>
      <c r="E219" s="163"/>
      <c r="F219" s="166"/>
      <c r="G219" s="166"/>
      <c r="H219" s="166"/>
      <c r="I219" s="166"/>
      <c r="J219" s="194"/>
      <c r="K219" s="200"/>
      <c r="L219" s="166"/>
      <c r="M219" s="166"/>
      <c r="N219" s="166"/>
      <c r="O219" s="166"/>
      <c r="P219" s="205"/>
      <c r="Q219" s="269"/>
      <c r="R219" s="269"/>
      <c r="S219" s="269"/>
      <c r="T219" s="213" t="str">
        <f t="shared" si="67"/>
        <v/>
      </c>
      <c r="U219" s="215" t="str">
        <f t="shared" si="68"/>
        <v/>
      </c>
      <c r="V219" s="215" t="str">
        <f t="shared" si="69"/>
        <v>PA-USCRI-02</v>
      </c>
      <c r="W219" s="223" t="str">
        <f t="shared" si="70"/>
        <v/>
      </c>
      <c r="X219" s="223" t="str">
        <f t="shared" si="71"/>
        <v/>
      </c>
      <c r="Y219" s="223" t="str">
        <f t="shared" si="72"/>
        <v/>
      </c>
      <c r="Z219" s="223"/>
      <c r="AA219" s="223"/>
      <c r="AB219" s="223"/>
      <c r="AC219" s="155"/>
      <c r="AK219" s="83" t="s">
        <v>40</v>
      </c>
      <c r="AL219" s="188">
        <f>SUM(AL217,AL198,AL173,AL100,AK47)</f>
        <v>26</v>
      </c>
    </row>
    <row r="220" spans="1:38" ht="15">
      <c r="A220" s="182">
        <v>218</v>
      </c>
      <c r="B220" s="164"/>
      <c r="C220" s="166"/>
      <c r="D220" s="166"/>
      <c r="E220" s="163"/>
      <c r="F220" s="166"/>
      <c r="G220" s="166"/>
      <c r="H220" s="166"/>
      <c r="I220" s="166"/>
      <c r="J220" s="194"/>
      <c r="K220" s="200"/>
      <c r="L220" s="166"/>
      <c r="M220" s="166"/>
      <c r="N220" s="166"/>
      <c r="O220" s="166"/>
      <c r="P220" s="205"/>
      <c r="Q220" s="269"/>
      <c r="R220" s="269"/>
      <c r="S220" s="269"/>
      <c r="T220" s="213" t="str">
        <f t="shared" si="67"/>
        <v/>
      </c>
      <c r="U220" s="215" t="str">
        <f t="shared" si="68"/>
        <v/>
      </c>
      <c r="V220" s="215" t="str">
        <f t="shared" si="69"/>
        <v>PA-USCRI-02</v>
      </c>
      <c r="W220" s="223" t="str">
        <f t="shared" si="70"/>
        <v/>
      </c>
      <c r="X220" s="223" t="str">
        <f t="shared" si="71"/>
        <v/>
      </c>
      <c r="Y220" s="223" t="str">
        <f t="shared" si="72"/>
        <v/>
      </c>
      <c r="Z220" s="223"/>
      <c r="AA220" s="223"/>
      <c r="AB220" s="223"/>
      <c r="AC220" s="155"/>
    </row>
    <row r="221" spans="1:38" ht="22.5" customHeight="1">
      <c r="A221" s="182">
        <v>219</v>
      </c>
      <c r="B221" s="164"/>
      <c r="C221" s="166"/>
      <c r="D221" s="166"/>
      <c r="E221" s="163"/>
      <c r="F221" s="166"/>
      <c r="G221" s="166"/>
      <c r="H221" s="166"/>
      <c r="I221" s="166"/>
      <c r="J221" s="194"/>
      <c r="K221" s="200"/>
      <c r="L221" s="166"/>
      <c r="M221" s="166"/>
      <c r="N221" s="166"/>
      <c r="O221" s="166"/>
      <c r="P221" s="205"/>
      <c r="Q221" s="269"/>
      <c r="R221" s="269"/>
      <c r="S221" s="269"/>
      <c r="T221" s="213" t="str">
        <f t="shared" si="67"/>
        <v/>
      </c>
      <c r="U221" s="215" t="str">
        <f t="shared" si="68"/>
        <v/>
      </c>
      <c r="V221" s="215" t="str">
        <f t="shared" si="69"/>
        <v>PA-USCRI-02</v>
      </c>
      <c r="W221" s="223" t="str">
        <f t="shared" si="70"/>
        <v/>
      </c>
      <c r="X221" s="223" t="str">
        <f t="shared" si="71"/>
        <v/>
      </c>
      <c r="Y221" s="223" t="str">
        <f t="shared" si="72"/>
        <v/>
      </c>
      <c r="Z221" s="223"/>
      <c r="AA221" s="223"/>
      <c r="AB221" s="223"/>
      <c r="AC221" s="155"/>
    </row>
    <row r="222" spans="1:38" ht="15">
      <c r="A222" s="182">
        <v>220</v>
      </c>
      <c r="B222" s="164"/>
      <c r="C222" s="166"/>
      <c r="D222" s="166"/>
      <c r="E222" s="163"/>
      <c r="F222" s="166"/>
      <c r="G222" s="166"/>
      <c r="H222" s="166"/>
      <c r="I222" s="166"/>
      <c r="J222" s="194"/>
      <c r="K222" s="200"/>
      <c r="L222" s="166"/>
      <c r="M222" s="166"/>
      <c r="N222" s="166"/>
      <c r="O222" s="166"/>
      <c r="P222" s="205"/>
      <c r="Q222" s="269"/>
      <c r="R222" s="269"/>
      <c r="S222" s="269"/>
      <c r="T222" s="213" t="str">
        <f t="shared" si="67"/>
        <v/>
      </c>
      <c r="U222" s="215" t="str">
        <f t="shared" si="68"/>
        <v/>
      </c>
      <c r="V222" s="215" t="str">
        <f t="shared" si="69"/>
        <v>PA-USCRI-02</v>
      </c>
      <c r="W222" s="223" t="str">
        <f t="shared" si="70"/>
        <v/>
      </c>
      <c r="X222" s="223" t="str">
        <f t="shared" si="71"/>
        <v/>
      </c>
      <c r="Y222" s="223" t="str">
        <f t="shared" si="72"/>
        <v/>
      </c>
      <c r="Z222" s="223"/>
      <c r="AA222" s="223"/>
      <c r="AB222" s="223"/>
      <c r="AC222" s="155"/>
    </row>
    <row r="223" spans="1:38" ht="15">
      <c r="A223" s="182">
        <v>221</v>
      </c>
      <c r="B223" s="164"/>
      <c r="C223" s="166"/>
      <c r="D223" s="166"/>
      <c r="E223" s="163"/>
      <c r="F223" s="166"/>
      <c r="G223" s="166"/>
      <c r="H223" s="166"/>
      <c r="I223" s="166"/>
      <c r="J223" s="194"/>
      <c r="K223" s="200"/>
      <c r="L223" s="166"/>
      <c r="M223" s="166"/>
      <c r="N223" s="166"/>
      <c r="O223" s="166"/>
      <c r="P223" s="205"/>
      <c r="Q223" s="269"/>
      <c r="R223" s="269"/>
      <c r="S223" s="269"/>
      <c r="T223" s="213" t="str">
        <f t="shared" si="67"/>
        <v/>
      </c>
      <c r="U223" s="215" t="str">
        <f t="shared" si="68"/>
        <v/>
      </c>
      <c r="V223" s="215" t="str">
        <f t="shared" si="69"/>
        <v>PA-USCRI-02</v>
      </c>
      <c r="W223" s="223" t="str">
        <f t="shared" si="70"/>
        <v/>
      </c>
      <c r="X223" s="223" t="str">
        <f t="shared" si="71"/>
        <v/>
      </c>
      <c r="Y223" s="223" t="str">
        <f t="shared" si="72"/>
        <v/>
      </c>
      <c r="Z223" s="223"/>
      <c r="AA223" s="223"/>
      <c r="AB223" s="223"/>
      <c r="AC223" s="155"/>
    </row>
    <row r="224" spans="1:38" ht="15">
      <c r="A224" s="182">
        <v>222</v>
      </c>
      <c r="B224" s="164"/>
      <c r="C224" s="166"/>
      <c r="D224" s="166"/>
      <c r="E224" s="163"/>
      <c r="F224" s="166"/>
      <c r="G224" s="166"/>
      <c r="H224" s="166"/>
      <c r="I224" s="166"/>
      <c r="J224" s="194"/>
      <c r="K224" s="200"/>
      <c r="L224" s="166"/>
      <c r="M224" s="166"/>
      <c r="N224" s="166"/>
      <c r="O224" s="166"/>
      <c r="P224" s="205"/>
      <c r="Q224" s="269"/>
      <c r="R224" s="269"/>
      <c r="S224" s="269"/>
      <c r="T224" s="213" t="str">
        <f t="shared" si="67"/>
        <v/>
      </c>
      <c r="U224" s="215" t="str">
        <f t="shared" si="68"/>
        <v/>
      </c>
      <c r="V224" s="215" t="str">
        <f t="shared" si="69"/>
        <v>PA-USCRI-02</v>
      </c>
      <c r="W224" s="223" t="str">
        <f t="shared" si="70"/>
        <v/>
      </c>
      <c r="X224" s="223" t="str">
        <f t="shared" si="71"/>
        <v/>
      </c>
      <c r="Y224" s="223" t="str">
        <f t="shared" si="72"/>
        <v/>
      </c>
      <c r="Z224" s="223"/>
      <c r="AA224" s="223"/>
      <c r="AB224" s="223"/>
      <c r="AC224" s="155"/>
    </row>
    <row r="225" spans="1:29" ht="15">
      <c r="A225" s="182">
        <v>223</v>
      </c>
      <c r="B225" s="164"/>
      <c r="C225" s="166"/>
      <c r="D225" s="166"/>
      <c r="E225" s="163"/>
      <c r="F225" s="166"/>
      <c r="G225" s="166"/>
      <c r="H225" s="166"/>
      <c r="I225" s="166"/>
      <c r="J225" s="194"/>
      <c r="K225" s="200"/>
      <c r="L225" s="166"/>
      <c r="M225" s="166"/>
      <c r="N225" s="166"/>
      <c r="O225" s="166"/>
      <c r="P225" s="205"/>
      <c r="Q225" s="269"/>
      <c r="R225" s="269"/>
      <c r="S225" s="269"/>
      <c r="T225" s="213" t="str">
        <f t="shared" si="67"/>
        <v/>
      </c>
      <c r="U225" s="215" t="str">
        <f t="shared" si="68"/>
        <v/>
      </c>
      <c r="V225" s="215" t="str">
        <f t="shared" si="69"/>
        <v>PA-USCRI-02</v>
      </c>
      <c r="W225" s="223" t="str">
        <f t="shared" si="70"/>
        <v/>
      </c>
      <c r="X225" s="223" t="str">
        <f t="shared" si="71"/>
        <v/>
      </c>
      <c r="Y225" s="223" t="str">
        <f t="shared" si="72"/>
        <v/>
      </c>
      <c r="Z225" s="223"/>
      <c r="AA225" s="223"/>
      <c r="AB225" s="223"/>
      <c r="AC225" s="155"/>
    </row>
    <row r="226" spans="1:29" ht="15">
      <c r="A226" s="182">
        <v>224</v>
      </c>
      <c r="B226" s="170"/>
      <c r="C226" s="170"/>
      <c r="D226" s="170"/>
      <c r="E226" s="179"/>
      <c r="F226" s="166"/>
      <c r="G226" s="166"/>
      <c r="H226" s="166"/>
      <c r="I226" s="166"/>
      <c r="J226" s="194"/>
      <c r="K226" s="200"/>
      <c r="L226" s="166"/>
      <c r="M226" s="166"/>
      <c r="N226" s="166"/>
      <c r="O226" s="166"/>
      <c r="P226" s="205"/>
      <c r="Q226" s="269"/>
      <c r="R226" s="269"/>
      <c r="S226" s="269"/>
      <c r="T226" s="213" t="str">
        <f t="shared" si="67"/>
        <v/>
      </c>
      <c r="U226" s="215" t="str">
        <f t="shared" si="68"/>
        <v/>
      </c>
      <c r="V226" s="215" t="str">
        <f t="shared" si="69"/>
        <v>PA-USCRI-02</v>
      </c>
      <c r="W226" s="223" t="str">
        <f t="shared" si="70"/>
        <v/>
      </c>
      <c r="X226" s="223" t="str">
        <f t="shared" si="71"/>
        <v/>
      </c>
      <c r="Y226" s="223" t="str">
        <f t="shared" si="72"/>
        <v/>
      </c>
      <c r="Z226" s="223"/>
      <c r="AA226" s="223"/>
      <c r="AB226" s="223"/>
      <c r="AC226" s="155"/>
    </row>
    <row r="227" spans="1:29" ht="15">
      <c r="A227" s="182">
        <v>225</v>
      </c>
      <c r="B227" s="164"/>
      <c r="C227" s="166"/>
      <c r="D227" s="166"/>
      <c r="E227" s="163"/>
      <c r="F227" s="166"/>
      <c r="G227" s="166"/>
      <c r="H227" s="166"/>
      <c r="I227" s="166"/>
      <c r="J227" s="194"/>
      <c r="K227" s="200"/>
      <c r="L227" s="166"/>
      <c r="M227" s="166"/>
      <c r="N227" s="166"/>
      <c r="O227" s="166"/>
      <c r="P227" s="205"/>
      <c r="Q227" s="269"/>
      <c r="R227" s="269"/>
      <c r="S227" s="269"/>
      <c r="T227" s="213" t="str">
        <f t="shared" si="67"/>
        <v/>
      </c>
      <c r="U227" s="215" t="str">
        <f t="shared" si="68"/>
        <v/>
      </c>
      <c r="V227" s="215" t="str">
        <f t="shared" si="69"/>
        <v>PA-USCRI-02</v>
      </c>
      <c r="W227" s="223" t="str">
        <f t="shared" si="70"/>
        <v/>
      </c>
      <c r="X227" s="223"/>
      <c r="Y227" s="223"/>
      <c r="Z227" s="223"/>
      <c r="AA227" s="223"/>
      <c r="AB227" s="223"/>
      <c r="AC227" s="155"/>
    </row>
    <row r="228" spans="1:29" ht="15">
      <c r="A228" s="182">
        <v>226</v>
      </c>
      <c r="B228" s="164"/>
      <c r="C228" s="166"/>
      <c r="D228" s="166"/>
      <c r="E228" s="163"/>
      <c r="F228" s="166"/>
      <c r="G228" s="166"/>
      <c r="H228" s="166"/>
      <c r="I228" s="166"/>
      <c r="J228" s="194"/>
      <c r="K228" s="200"/>
      <c r="L228" s="166"/>
      <c r="M228" s="166"/>
      <c r="N228" s="166"/>
      <c r="O228" s="166"/>
      <c r="P228" s="205"/>
      <c r="Q228" s="269"/>
      <c r="R228" s="269"/>
      <c r="S228" s="269"/>
      <c r="T228" s="213" t="str">
        <f t="shared" si="67"/>
        <v/>
      </c>
      <c r="U228" s="215" t="str">
        <f t="shared" si="68"/>
        <v/>
      </c>
      <c r="V228" s="215" t="str">
        <f t="shared" si="69"/>
        <v>PA-USCRI-02</v>
      </c>
      <c r="W228" s="223" t="str">
        <f t="shared" si="70"/>
        <v/>
      </c>
      <c r="X228" s="223" t="str">
        <f t="shared" si="71"/>
        <v/>
      </c>
      <c r="Y228" s="223" t="str">
        <f t="shared" si="72"/>
        <v/>
      </c>
      <c r="Z228" s="223"/>
      <c r="AA228" s="223"/>
      <c r="AB228" s="223"/>
      <c r="AC228" s="155"/>
    </row>
    <row r="229" spans="1:29" ht="15">
      <c r="A229" s="182">
        <v>227</v>
      </c>
      <c r="B229" s="164"/>
      <c r="C229" s="166"/>
      <c r="D229" s="166"/>
      <c r="E229" s="163"/>
      <c r="F229" s="166"/>
      <c r="G229" s="166"/>
      <c r="H229" s="166"/>
      <c r="I229" s="166"/>
      <c r="J229" s="194"/>
      <c r="K229" s="200"/>
      <c r="L229" s="166"/>
      <c r="M229" s="166"/>
      <c r="N229" s="166"/>
      <c r="O229" s="166"/>
      <c r="P229" s="205"/>
      <c r="Q229" s="269"/>
      <c r="R229" s="269"/>
      <c r="S229" s="269"/>
      <c r="T229" s="213" t="str">
        <f t="shared" si="67"/>
        <v/>
      </c>
      <c r="U229" s="215" t="str">
        <f t="shared" si="68"/>
        <v/>
      </c>
      <c r="V229" s="215" t="str">
        <f t="shared" si="69"/>
        <v>PA-USCRI-02</v>
      </c>
      <c r="W229" s="223" t="str">
        <f t="shared" si="70"/>
        <v/>
      </c>
      <c r="X229" s="223" t="str">
        <f t="shared" si="71"/>
        <v/>
      </c>
      <c r="Y229" s="223" t="str">
        <f t="shared" si="72"/>
        <v/>
      </c>
      <c r="Z229" s="223"/>
      <c r="AA229" s="223"/>
      <c r="AB229" s="223"/>
      <c r="AC229" s="155"/>
    </row>
    <row r="230" spans="1:29" ht="15">
      <c r="A230" s="182">
        <v>228</v>
      </c>
      <c r="B230" s="164"/>
      <c r="C230" s="166"/>
      <c r="D230" s="166"/>
      <c r="E230" s="163"/>
      <c r="F230" s="166"/>
      <c r="G230" s="166"/>
      <c r="H230" s="166"/>
      <c r="I230" s="166"/>
      <c r="J230" s="194"/>
      <c r="K230" s="200"/>
      <c r="L230" s="166"/>
      <c r="M230" s="166"/>
      <c r="N230" s="166"/>
      <c r="O230" s="166"/>
      <c r="P230" s="205"/>
      <c r="Q230" s="269"/>
      <c r="R230" s="269"/>
      <c r="S230" s="269"/>
      <c r="T230" s="213" t="str">
        <f t="shared" si="67"/>
        <v/>
      </c>
      <c r="U230" s="215" t="str">
        <f t="shared" si="68"/>
        <v/>
      </c>
      <c r="V230" s="215" t="str">
        <f t="shared" si="69"/>
        <v>PA-USCRI-02</v>
      </c>
      <c r="W230" s="223" t="str">
        <f t="shared" si="70"/>
        <v/>
      </c>
      <c r="X230" s="223" t="str">
        <f t="shared" si="71"/>
        <v/>
      </c>
      <c r="Y230" s="223" t="str">
        <f t="shared" si="72"/>
        <v/>
      </c>
      <c r="Z230" s="223"/>
      <c r="AA230" s="223"/>
      <c r="AB230" s="223"/>
      <c r="AC230" s="155"/>
    </row>
    <row r="231" spans="1:29" ht="15">
      <c r="A231" s="182">
        <v>229</v>
      </c>
      <c r="B231" s="164"/>
      <c r="C231" s="166"/>
      <c r="D231" s="166"/>
      <c r="E231" s="163"/>
      <c r="F231" s="166"/>
      <c r="G231" s="166"/>
      <c r="H231" s="166"/>
      <c r="I231" s="166"/>
      <c r="J231" s="194"/>
      <c r="K231" s="200"/>
      <c r="L231" s="166"/>
      <c r="M231" s="166"/>
      <c r="N231" s="166"/>
      <c r="O231" s="166"/>
      <c r="P231" s="205"/>
      <c r="Q231" s="269"/>
      <c r="R231" s="269"/>
      <c r="S231" s="269"/>
      <c r="T231" s="213" t="str">
        <f t="shared" si="67"/>
        <v/>
      </c>
      <c r="U231" s="215" t="str">
        <f t="shared" si="68"/>
        <v/>
      </c>
      <c r="V231" s="215" t="str">
        <f t="shared" si="69"/>
        <v>PA-USCRI-02</v>
      </c>
      <c r="W231" s="223" t="str">
        <f t="shared" si="70"/>
        <v/>
      </c>
      <c r="X231" s="223" t="str">
        <f t="shared" si="71"/>
        <v/>
      </c>
      <c r="Y231" s="223" t="str">
        <f t="shared" si="72"/>
        <v/>
      </c>
      <c r="Z231" s="223"/>
      <c r="AA231" s="223"/>
      <c r="AB231" s="223"/>
      <c r="AC231" s="155"/>
    </row>
    <row r="232" spans="1:29" ht="15">
      <c r="A232" s="182">
        <v>230</v>
      </c>
      <c r="B232" s="166"/>
      <c r="C232" s="166"/>
      <c r="D232" s="166"/>
      <c r="E232" s="165"/>
      <c r="F232" s="166"/>
      <c r="G232" s="166"/>
      <c r="H232" s="166"/>
      <c r="I232" s="166"/>
      <c r="J232" s="194"/>
      <c r="K232" s="200"/>
      <c r="L232" s="166"/>
      <c r="M232" s="166"/>
      <c r="N232" s="166"/>
      <c r="O232" s="166"/>
      <c r="P232" s="205"/>
      <c r="Q232" s="269"/>
      <c r="R232" s="269"/>
      <c r="S232" s="269"/>
      <c r="T232" s="213" t="str">
        <f t="shared" si="67"/>
        <v/>
      </c>
      <c r="U232" s="215" t="str">
        <f t="shared" si="68"/>
        <v/>
      </c>
      <c r="V232" s="215" t="str">
        <f t="shared" si="69"/>
        <v>PA-USCRI-02</v>
      </c>
      <c r="W232" s="223" t="str">
        <f t="shared" si="70"/>
        <v/>
      </c>
      <c r="X232" s="223" t="str">
        <f t="shared" si="71"/>
        <v/>
      </c>
      <c r="Y232" s="223" t="str">
        <f t="shared" si="72"/>
        <v/>
      </c>
      <c r="Z232" s="223"/>
      <c r="AA232" s="223"/>
      <c r="AB232" s="223"/>
    </row>
    <row r="233" spans="1:29" ht="15">
      <c r="A233" s="182">
        <v>231</v>
      </c>
      <c r="B233" s="166"/>
      <c r="C233" s="166"/>
      <c r="D233" s="166"/>
      <c r="E233" s="165"/>
      <c r="F233" s="166"/>
      <c r="G233" s="166"/>
      <c r="H233" s="166"/>
      <c r="I233" s="166"/>
      <c r="J233" s="194"/>
      <c r="K233" s="200"/>
      <c r="L233" s="166"/>
      <c r="M233" s="166"/>
      <c r="N233" s="166"/>
      <c r="O233" s="166"/>
      <c r="P233" s="205"/>
      <c r="Q233" s="269"/>
      <c r="R233" s="269"/>
      <c r="S233" s="269"/>
      <c r="T233" s="213" t="str">
        <f t="shared" si="67"/>
        <v/>
      </c>
      <c r="U233" s="215" t="str">
        <f t="shared" si="68"/>
        <v/>
      </c>
      <c r="V233" s="215" t="str">
        <f t="shared" si="69"/>
        <v>PA-USCRI-02</v>
      </c>
      <c r="W233" s="223" t="str">
        <f t="shared" si="70"/>
        <v/>
      </c>
      <c r="X233" s="223" t="str">
        <f t="shared" si="71"/>
        <v/>
      </c>
      <c r="Y233" s="223" t="str">
        <f t="shared" si="72"/>
        <v/>
      </c>
      <c r="Z233" s="223"/>
      <c r="AA233" s="223"/>
      <c r="AB233" s="223"/>
    </row>
    <row r="234" spans="1:29" ht="15">
      <c r="A234" s="182">
        <v>232</v>
      </c>
      <c r="B234" s="166"/>
      <c r="C234" s="166"/>
      <c r="D234" s="166"/>
      <c r="E234" s="165"/>
      <c r="F234" s="166"/>
      <c r="G234" s="166"/>
      <c r="H234" s="166"/>
      <c r="I234" s="166"/>
      <c r="J234" s="194"/>
      <c r="K234" s="200"/>
      <c r="L234" s="166"/>
      <c r="M234" s="166"/>
      <c r="N234" s="166"/>
      <c r="O234" s="166"/>
      <c r="P234" s="205"/>
      <c r="Q234" s="269"/>
      <c r="R234" s="269"/>
      <c r="S234" s="269"/>
      <c r="T234" s="213" t="str">
        <f t="shared" si="67"/>
        <v/>
      </c>
      <c r="U234" s="215" t="str">
        <f t="shared" si="68"/>
        <v/>
      </c>
      <c r="V234" s="215" t="str">
        <f t="shared" si="69"/>
        <v>PA-USCRI-02</v>
      </c>
      <c r="W234" s="223" t="str">
        <f t="shared" si="70"/>
        <v/>
      </c>
      <c r="X234" s="223" t="str">
        <f t="shared" si="71"/>
        <v/>
      </c>
      <c r="Y234" s="223" t="str">
        <f t="shared" si="72"/>
        <v/>
      </c>
      <c r="Z234" s="223"/>
      <c r="AA234" s="223"/>
      <c r="AB234" s="223"/>
    </row>
    <row r="235" spans="1:29" ht="15">
      <c r="A235" s="182">
        <v>233</v>
      </c>
      <c r="B235" s="166"/>
      <c r="C235" s="166"/>
      <c r="D235" s="166"/>
      <c r="E235" s="165"/>
      <c r="F235" s="166"/>
      <c r="G235" s="166"/>
      <c r="H235" s="166"/>
      <c r="I235" s="166"/>
      <c r="J235" s="194"/>
      <c r="K235" s="200"/>
      <c r="L235" s="166"/>
      <c r="M235" s="166"/>
      <c r="N235" s="166"/>
      <c r="O235" s="166"/>
      <c r="P235" s="205"/>
      <c r="Q235" s="269"/>
      <c r="R235" s="269"/>
      <c r="S235" s="269"/>
      <c r="T235" s="213" t="str">
        <f t="shared" si="67"/>
        <v/>
      </c>
      <c r="U235" s="215" t="str">
        <f t="shared" si="68"/>
        <v/>
      </c>
      <c r="V235" s="215" t="str">
        <f t="shared" si="69"/>
        <v>PA-USCRI-02</v>
      </c>
      <c r="W235" s="223" t="str">
        <f t="shared" si="70"/>
        <v/>
      </c>
      <c r="X235" s="223" t="str">
        <f t="shared" si="71"/>
        <v/>
      </c>
      <c r="Y235" s="223" t="str">
        <f t="shared" si="72"/>
        <v/>
      </c>
      <c r="Z235" s="223"/>
      <c r="AA235" s="223"/>
      <c r="AB235" s="223"/>
    </row>
    <row r="236" spans="1:29" ht="15">
      <c r="A236" s="182">
        <v>234</v>
      </c>
      <c r="B236" s="166"/>
      <c r="C236" s="166"/>
      <c r="D236" s="166"/>
      <c r="E236" s="165"/>
      <c r="F236" s="166"/>
      <c r="G236" s="166"/>
      <c r="H236" s="166"/>
      <c r="I236" s="166"/>
      <c r="J236" s="194"/>
      <c r="K236" s="200"/>
      <c r="L236" s="166"/>
      <c r="M236" s="166"/>
      <c r="N236" s="166"/>
      <c r="O236" s="166"/>
      <c r="P236" s="205"/>
      <c r="Q236" s="269"/>
      <c r="R236" s="269"/>
      <c r="S236" s="269"/>
      <c r="T236" s="213" t="str">
        <f t="shared" si="67"/>
        <v/>
      </c>
      <c r="U236" s="215" t="str">
        <f t="shared" si="68"/>
        <v/>
      </c>
      <c r="V236" s="215" t="str">
        <f t="shared" si="69"/>
        <v>PA-USCRI-02</v>
      </c>
      <c r="W236" s="223" t="str">
        <f t="shared" ref="W236:W276" si="73">IF(COUNTIF(AN:AN,Q:Q),"OK","")</f>
        <v/>
      </c>
      <c r="X236" s="223" t="str">
        <f t="shared" ref="X236:X276" si="74">IF(W236="OK",Q236,"")</f>
        <v/>
      </c>
      <c r="Y236" s="223" t="str">
        <f t="shared" ref="Y236:Y276" si="75">IF(W236="OK",S236,"")</f>
        <v/>
      </c>
      <c r="Z236" s="223"/>
      <c r="AA236" s="223"/>
      <c r="AB236" s="223"/>
    </row>
    <row r="237" spans="1:29" ht="15">
      <c r="A237" s="182">
        <v>235</v>
      </c>
      <c r="B237" s="166"/>
      <c r="C237" s="166"/>
      <c r="D237" s="166"/>
      <c r="E237" s="165"/>
      <c r="F237" s="166"/>
      <c r="G237" s="166"/>
      <c r="H237" s="166"/>
      <c r="I237" s="166"/>
      <c r="J237" s="194"/>
      <c r="K237" s="200"/>
      <c r="L237" s="166"/>
      <c r="M237" s="166"/>
      <c r="N237" s="166"/>
      <c r="O237" s="166"/>
      <c r="P237" s="205"/>
      <c r="Q237" s="269"/>
      <c r="R237" s="269"/>
      <c r="S237" s="269"/>
      <c r="T237" s="213" t="str">
        <f t="shared" si="67"/>
        <v/>
      </c>
      <c r="U237" s="215" t="str">
        <f t="shared" si="68"/>
        <v/>
      </c>
      <c r="V237" s="215" t="str">
        <f t="shared" si="69"/>
        <v>PA-USCRI-02</v>
      </c>
      <c r="W237" s="223" t="str">
        <f t="shared" si="73"/>
        <v/>
      </c>
      <c r="X237" s="223" t="str">
        <f t="shared" si="74"/>
        <v/>
      </c>
      <c r="Y237" s="223" t="str">
        <f t="shared" si="75"/>
        <v/>
      </c>
      <c r="Z237" s="223"/>
      <c r="AA237" s="223"/>
      <c r="AB237" s="223"/>
    </row>
    <row r="238" spans="1:29" ht="15">
      <c r="A238" s="182">
        <v>236</v>
      </c>
      <c r="B238" s="166"/>
      <c r="C238" s="166"/>
      <c r="D238" s="166"/>
      <c r="E238" s="165"/>
      <c r="F238" s="166"/>
      <c r="G238" s="166"/>
      <c r="H238" s="166"/>
      <c r="I238" s="166"/>
      <c r="J238" s="194"/>
      <c r="K238" s="200"/>
      <c r="L238" s="166"/>
      <c r="M238" s="166"/>
      <c r="N238" s="166"/>
      <c r="O238" s="166"/>
      <c r="P238" s="205"/>
      <c r="Q238" s="269"/>
      <c r="R238" s="269"/>
      <c r="S238" s="269"/>
      <c r="T238" s="213" t="str">
        <f t="shared" si="67"/>
        <v/>
      </c>
      <c r="U238" s="215" t="str">
        <f t="shared" si="68"/>
        <v/>
      </c>
      <c r="V238" s="215" t="str">
        <f t="shared" si="69"/>
        <v>PA-USCRI-02</v>
      </c>
      <c r="W238" s="223" t="str">
        <f t="shared" si="73"/>
        <v/>
      </c>
      <c r="X238" s="223" t="str">
        <f t="shared" si="74"/>
        <v/>
      </c>
      <c r="Y238" s="223" t="str">
        <f t="shared" si="75"/>
        <v/>
      </c>
      <c r="Z238" s="223"/>
      <c r="AA238" s="223"/>
      <c r="AB238" s="223"/>
    </row>
    <row r="239" spans="1:29" ht="15">
      <c r="A239" s="182">
        <v>237</v>
      </c>
      <c r="B239" s="166"/>
      <c r="C239" s="166"/>
      <c r="D239" s="166"/>
      <c r="E239" s="165"/>
      <c r="F239" s="166"/>
      <c r="G239" s="166"/>
      <c r="H239" s="166"/>
      <c r="I239" s="166"/>
      <c r="J239" s="194"/>
      <c r="K239" s="200"/>
      <c r="L239" s="166"/>
      <c r="M239" s="166"/>
      <c r="N239" s="166"/>
      <c r="O239" s="166"/>
      <c r="P239" s="205"/>
      <c r="Q239" s="269"/>
      <c r="R239" s="269"/>
      <c r="S239" s="269"/>
      <c r="T239" s="213" t="str">
        <f t="shared" si="67"/>
        <v/>
      </c>
      <c r="U239" s="215" t="str">
        <f t="shared" si="68"/>
        <v/>
      </c>
      <c r="V239" s="215" t="str">
        <f t="shared" si="69"/>
        <v>PA-USCRI-02</v>
      </c>
      <c r="W239" s="223" t="str">
        <f t="shared" si="73"/>
        <v/>
      </c>
      <c r="X239" s="223" t="str">
        <f t="shared" si="74"/>
        <v/>
      </c>
      <c r="Y239" s="223" t="str">
        <f t="shared" si="75"/>
        <v/>
      </c>
      <c r="Z239" s="223"/>
      <c r="AA239" s="223"/>
      <c r="AB239" s="223"/>
    </row>
    <row r="240" spans="1:29" ht="15">
      <c r="A240" s="182">
        <v>238</v>
      </c>
      <c r="B240" s="166"/>
      <c r="C240" s="166"/>
      <c r="D240" s="166"/>
      <c r="E240" s="165"/>
      <c r="F240" s="166"/>
      <c r="G240" s="166"/>
      <c r="H240" s="166"/>
      <c r="I240" s="166"/>
      <c r="J240" s="194"/>
      <c r="K240" s="200"/>
      <c r="L240" s="166"/>
      <c r="M240" s="166"/>
      <c r="N240" s="166"/>
      <c r="O240" s="166"/>
      <c r="P240" s="205"/>
      <c r="Q240" s="269"/>
      <c r="R240" s="269"/>
      <c r="S240" s="269"/>
      <c r="T240" s="213" t="str">
        <f t="shared" si="67"/>
        <v/>
      </c>
      <c r="U240" s="215" t="str">
        <f t="shared" si="68"/>
        <v/>
      </c>
      <c r="V240" s="215" t="str">
        <f t="shared" si="69"/>
        <v>PA-USCRI-02</v>
      </c>
      <c r="W240" s="223" t="str">
        <f t="shared" si="73"/>
        <v/>
      </c>
      <c r="X240" s="223" t="str">
        <f t="shared" si="74"/>
        <v/>
      </c>
      <c r="Y240" s="223" t="str">
        <f t="shared" si="75"/>
        <v/>
      </c>
      <c r="Z240" s="223"/>
      <c r="AA240" s="223"/>
      <c r="AB240" s="223"/>
    </row>
    <row r="241" spans="1:28" ht="15">
      <c r="A241" s="182">
        <v>239</v>
      </c>
      <c r="B241" s="166"/>
      <c r="C241" s="166"/>
      <c r="D241" s="166"/>
      <c r="E241" s="165"/>
      <c r="F241" s="166"/>
      <c r="G241" s="166"/>
      <c r="H241" s="166"/>
      <c r="I241" s="166"/>
      <c r="J241" s="194"/>
      <c r="K241" s="200"/>
      <c r="L241" s="166"/>
      <c r="M241" s="166"/>
      <c r="N241" s="166"/>
      <c r="O241" s="166"/>
      <c r="P241" s="205"/>
      <c r="Q241" s="269"/>
      <c r="R241" s="269"/>
      <c r="S241" s="269"/>
      <c r="T241" s="213" t="str">
        <f t="shared" si="67"/>
        <v/>
      </c>
      <c r="U241" s="215" t="str">
        <f t="shared" si="68"/>
        <v/>
      </c>
      <c r="V241" s="215" t="str">
        <f t="shared" si="69"/>
        <v>PA-USCRI-02</v>
      </c>
      <c r="W241" s="223" t="str">
        <f t="shared" si="73"/>
        <v/>
      </c>
      <c r="X241" s="223" t="str">
        <f t="shared" si="74"/>
        <v/>
      </c>
      <c r="Y241" s="223" t="str">
        <f t="shared" si="75"/>
        <v/>
      </c>
      <c r="Z241" s="223"/>
      <c r="AA241" s="223"/>
      <c r="AB241" s="223"/>
    </row>
    <row r="242" spans="1:28" ht="15">
      <c r="A242" s="182">
        <v>240</v>
      </c>
      <c r="B242" s="166"/>
      <c r="C242" s="166"/>
      <c r="D242" s="166"/>
      <c r="E242" s="165"/>
      <c r="F242" s="166"/>
      <c r="G242" s="166"/>
      <c r="H242" s="166"/>
      <c r="I242" s="166"/>
      <c r="J242" s="194"/>
      <c r="K242" s="200"/>
      <c r="L242" s="166"/>
      <c r="M242" s="166"/>
      <c r="N242" s="166"/>
      <c r="O242" s="166"/>
      <c r="P242" s="205"/>
      <c r="Q242" s="269"/>
      <c r="R242" s="269"/>
      <c r="S242" s="269"/>
      <c r="T242" s="213" t="str">
        <f t="shared" si="67"/>
        <v/>
      </c>
      <c r="U242" s="215" t="str">
        <f t="shared" si="68"/>
        <v/>
      </c>
      <c r="V242" s="215" t="str">
        <f t="shared" si="69"/>
        <v>PA-USCRI-02</v>
      </c>
      <c r="W242" s="223" t="str">
        <f t="shared" si="73"/>
        <v/>
      </c>
      <c r="X242" s="223" t="str">
        <f t="shared" si="74"/>
        <v/>
      </c>
      <c r="Y242" s="223" t="str">
        <f t="shared" si="75"/>
        <v/>
      </c>
      <c r="Z242" s="223"/>
      <c r="AA242" s="223"/>
      <c r="AB242" s="223"/>
    </row>
    <row r="243" spans="1:28" ht="15">
      <c r="A243" s="182">
        <v>241</v>
      </c>
      <c r="B243" s="166"/>
      <c r="C243" s="166"/>
      <c r="D243" s="166"/>
      <c r="E243" s="165"/>
      <c r="F243" s="166"/>
      <c r="G243" s="166"/>
      <c r="H243" s="166"/>
      <c r="I243" s="166"/>
      <c r="J243" s="194"/>
      <c r="K243" s="200"/>
      <c r="L243" s="166"/>
      <c r="M243" s="166"/>
      <c r="N243" s="166"/>
      <c r="O243" s="166"/>
      <c r="P243" s="205"/>
      <c r="Q243" s="269"/>
      <c r="R243" s="269"/>
      <c r="S243" s="269"/>
      <c r="T243" s="213" t="str">
        <f t="shared" si="67"/>
        <v/>
      </c>
      <c r="U243" s="215" t="str">
        <f t="shared" si="68"/>
        <v/>
      </c>
      <c r="V243" s="215" t="str">
        <f t="shared" si="69"/>
        <v>PA-USCRI-02</v>
      </c>
      <c r="W243" s="223" t="str">
        <f t="shared" si="73"/>
        <v/>
      </c>
      <c r="X243" s="223" t="str">
        <f t="shared" si="74"/>
        <v/>
      </c>
      <c r="Y243" s="223" t="str">
        <f t="shared" si="75"/>
        <v/>
      </c>
      <c r="Z243" s="223"/>
      <c r="AA243" s="223"/>
      <c r="AB243" s="223"/>
    </row>
    <row r="244" spans="1:28" ht="15">
      <c r="A244" s="182">
        <v>242</v>
      </c>
      <c r="B244" s="166"/>
      <c r="C244" s="166"/>
      <c r="D244" s="166"/>
      <c r="E244" s="165"/>
      <c r="F244" s="166"/>
      <c r="G244" s="166"/>
      <c r="H244" s="166"/>
      <c r="I244" s="166"/>
      <c r="J244" s="194"/>
      <c r="K244" s="200"/>
      <c r="L244" s="166"/>
      <c r="M244" s="166"/>
      <c r="N244" s="166"/>
      <c r="O244" s="166"/>
      <c r="P244" s="205"/>
      <c r="Q244" s="269"/>
      <c r="R244" s="269"/>
      <c r="S244" s="269"/>
      <c r="T244" s="213" t="str">
        <f t="shared" si="67"/>
        <v/>
      </c>
      <c r="U244" s="215" t="str">
        <f t="shared" si="68"/>
        <v/>
      </c>
      <c r="V244" s="215" t="str">
        <f t="shared" si="69"/>
        <v>PA-USCRI-02</v>
      </c>
      <c r="W244" s="223" t="str">
        <f t="shared" si="73"/>
        <v/>
      </c>
      <c r="X244" s="223" t="str">
        <f t="shared" si="74"/>
        <v/>
      </c>
      <c r="Y244" s="223" t="str">
        <f t="shared" si="75"/>
        <v/>
      </c>
      <c r="Z244" s="223"/>
      <c r="AA244" s="223"/>
      <c r="AB244" s="223"/>
    </row>
    <row r="245" spans="1:28" ht="15">
      <c r="A245" s="182">
        <v>243</v>
      </c>
      <c r="B245" s="166"/>
      <c r="C245" s="166"/>
      <c r="D245" s="166"/>
      <c r="E245" s="165"/>
      <c r="F245" s="166"/>
      <c r="G245" s="166"/>
      <c r="H245" s="166"/>
      <c r="I245" s="166"/>
      <c r="J245" s="194"/>
      <c r="K245" s="200"/>
      <c r="L245" s="166"/>
      <c r="M245" s="166"/>
      <c r="N245" s="166"/>
      <c r="O245" s="166"/>
      <c r="P245" s="205"/>
      <c r="Q245" s="269"/>
      <c r="R245" s="269"/>
      <c r="S245" s="269"/>
      <c r="T245" s="213" t="str">
        <f t="shared" si="67"/>
        <v/>
      </c>
      <c r="U245" s="215" t="str">
        <f t="shared" si="68"/>
        <v/>
      </c>
      <c r="V245" s="215" t="str">
        <f t="shared" si="69"/>
        <v>PA-USCRI-02</v>
      </c>
      <c r="W245" s="223" t="str">
        <f t="shared" si="73"/>
        <v/>
      </c>
      <c r="X245" s="223" t="str">
        <f t="shared" si="74"/>
        <v/>
      </c>
      <c r="Y245" s="223" t="str">
        <f t="shared" si="75"/>
        <v/>
      </c>
      <c r="Z245" s="223"/>
      <c r="AA245" s="223"/>
      <c r="AB245" s="223"/>
    </row>
    <row r="246" spans="1:28" ht="15">
      <c r="A246" s="182">
        <v>244</v>
      </c>
      <c r="B246" s="166"/>
      <c r="C246" s="166"/>
      <c r="D246" s="166"/>
      <c r="E246" s="165"/>
      <c r="F246" s="166"/>
      <c r="G246" s="166"/>
      <c r="H246" s="166"/>
      <c r="I246" s="166"/>
      <c r="J246" s="194"/>
      <c r="K246" s="200"/>
      <c r="L246" s="166"/>
      <c r="M246" s="166"/>
      <c r="N246" s="166"/>
      <c r="O246" s="166"/>
      <c r="P246" s="205"/>
      <c r="Q246" s="269"/>
      <c r="R246" s="269"/>
      <c r="S246" s="269"/>
      <c r="T246" s="213" t="str">
        <f t="shared" si="67"/>
        <v/>
      </c>
      <c r="U246" s="215" t="str">
        <f t="shared" si="68"/>
        <v/>
      </c>
      <c r="V246" s="215" t="str">
        <f t="shared" si="69"/>
        <v>PA-USCRI-02</v>
      </c>
      <c r="W246" s="223" t="str">
        <f t="shared" si="73"/>
        <v/>
      </c>
      <c r="X246" s="223" t="str">
        <f t="shared" si="74"/>
        <v/>
      </c>
      <c r="Y246" s="223" t="str">
        <f t="shared" si="75"/>
        <v/>
      </c>
      <c r="Z246" s="223"/>
      <c r="AA246" s="223"/>
      <c r="AB246" s="223"/>
    </row>
    <row r="247" spans="1:28" ht="15">
      <c r="A247" s="182">
        <v>245</v>
      </c>
      <c r="B247" s="166"/>
      <c r="C247" s="166"/>
      <c r="D247" s="166"/>
      <c r="E247" s="165"/>
      <c r="F247" s="166"/>
      <c r="G247" s="166"/>
      <c r="H247" s="166"/>
      <c r="I247" s="166"/>
      <c r="J247" s="194"/>
      <c r="K247" s="200"/>
      <c r="L247" s="166"/>
      <c r="M247" s="166"/>
      <c r="N247" s="166"/>
      <c r="O247" s="166"/>
      <c r="P247" s="205"/>
      <c r="Q247" s="269"/>
      <c r="R247" s="269"/>
      <c r="S247" s="269"/>
      <c r="T247" s="213" t="str">
        <f t="shared" si="67"/>
        <v/>
      </c>
      <c r="U247" s="215" t="str">
        <f t="shared" si="68"/>
        <v/>
      </c>
      <c r="V247" s="215" t="str">
        <f t="shared" si="69"/>
        <v>PA-USCRI-02</v>
      </c>
      <c r="W247" s="223" t="str">
        <f t="shared" si="73"/>
        <v/>
      </c>
      <c r="X247" s="223" t="str">
        <f t="shared" si="74"/>
        <v/>
      </c>
      <c r="Y247" s="223" t="str">
        <f t="shared" si="75"/>
        <v/>
      </c>
      <c r="Z247" s="223"/>
      <c r="AA247" s="223"/>
      <c r="AB247" s="223"/>
    </row>
    <row r="248" spans="1:28" ht="15">
      <c r="A248" s="182">
        <v>246</v>
      </c>
      <c r="B248" s="166"/>
      <c r="C248" s="166"/>
      <c r="D248" s="166"/>
      <c r="E248" s="165"/>
      <c r="F248" s="166"/>
      <c r="G248" s="166"/>
      <c r="H248" s="166"/>
      <c r="I248" s="166"/>
      <c r="J248" s="194"/>
      <c r="K248" s="200"/>
      <c r="L248" s="166"/>
      <c r="M248" s="166"/>
      <c r="N248" s="166"/>
      <c r="O248" s="166"/>
      <c r="P248" s="205"/>
      <c r="Q248" s="269"/>
      <c r="R248" s="269"/>
      <c r="S248" s="269"/>
      <c r="T248" s="213" t="str">
        <f t="shared" si="67"/>
        <v/>
      </c>
      <c r="U248" s="215" t="str">
        <f t="shared" si="68"/>
        <v/>
      </c>
      <c r="V248" s="215" t="str">
        <f t="shared" si="69"/>
        <v>PA-USCRI-02</v>
      </c>
      <c r="W248" s="223" t="str">
        <f t="shared" si="73"/>
        <v/>
      </c>
      <c r="X248" s="223" t="str">
        <f t="shared" si="74"/>
        <v/>
      </c>
      <c r="Y248" s="223" t="str">
        <f t="shared" si="75"/>
        <v/>
      </c>
      <c r="Z248" s="223"/>
      <c r="AA248" s="223"/>
      <c r="AB248" s="223"/>
    </row>
    <row r="249" spans="1:28" ht="15">
      <c r="A249" s="182">
        <v>247</v>
      </c>
      <c r="B249" s="166"/>
      <c r="C249" s="166"/>
      <c r="D249" s="166"/>
      <c r="E249" s="165"/>
      <c r="F249" s="166"/>
      <c r="G249" s="166"/>
      <c r="H249" s="166"/>
      <c r="I249" s="166"/>
      <c r="J249" s="194"/>
      <c r="K249" s="200"/>
      <c r="L249" s="166"/>
      <c r="M249" s="166"/>
      <c r="N249" s="166"/>
      <c r="O249" s="166"/>
      <c r="P249" s="205"/>
      <c r="Q249" s="269"/>
      <c r="R249" s="269"/>
      <c r="S249" s="269"/>
      <c r="T249" s="213" t="str">
        <f t="shared" si="67"/>
        <v/>
      </c>
      <c r="U249" s="215" t="str">
        <f t="shared" si="68"/>
        <v/>
      </c>
      <c r="V249" s="215" t="str">
        <f t="shared" si="69"/>
        <v>PA-USCRI-02</v>
      </c>
      <c r="W249" s="223" t="str">
        <f t="shared" si="73"/>
        <v/>
      </c>
      <c r="X249" s="223" t="str">
        <f t="shared" si="74"/>
        <v/>
      </c>
      <c r="Y249" s="223" t="str">
        <f t="shared" si="75"/>
        <v/>
      </c>
      <c r="Z249" s="223"/>
      <c r="AA249" s="223"/>
      <c r="AB249" s="223"/>
    </row>
    <row r="250" spans="1:28" ht="15">
      <c r="A250" s="182">
        <v>248</v>
      </c>
      <c r="B250" s="166"/>
      <c r="C250" s="166"/>
      <c r="D250" s="166"/>
      <c r="E250" s="165"/>
      <c r="F250" s="166"/>
      <c r="G250" s="166"/>
      <c r="H250" s="166"/>
      <c r="I250" s="166"/>
      <c r="J250" s="194"/>
      <c r="K250" s="200"/>
      <c r="L250" s="166"/>
      <c r="M250" s="166"/>
      <c r="N250" s="166"/>
      <c r="O250" s="166"/>
      <c r="P250" s="205"/>
      <c r="Q250" s="269"/>
      <c r="R250" s="269"/>
      <c r="S250" s="269"/>
      <c r="T250" s="213" t="str">
        <f t="shared" si="67"/>
        <v/>
      </c>
      <c r="U250" s="215" t="str">
        <f t="shared" si="68"/>
        <v/>
      </c>
      <c r="V250" s="215" t="str">
        <f t="shared" si="69"/>
        <v>PA-USCRI-02</v>
      </c>
      <c r="W250" s="223" t="str">
        <f t="shared" si="73"/>
        <v/>
      </c>
      <c r="X250" s="223" t="str">
        <f t="shared" si="74"/>
        <v/>
      </c>
      <c r="Y250" s="223" t="str">
        <f t="shared" si="75"/>
        <v/>
      </c>
      <c r="Z250" s="223"/>
      <c r="AA250" s="223"/>
      <c r="AB250" s="223"/>
    </row>
    <row r="251" spans="1:28" ht="15">
      <c r="A251" s="182">
        <v>249</v>
      </c>
      <c r="B251" s="166"/>
      <c r="C251" s="166"/>
      <c r="D251" s="166"/>
      <c r="E251" s="165"/>
      <c r="F251" s="166"/>
      <c r="G251" s="166"/>
      <c r="H251" s="166"/>
      <c r="I251" s="166"/>
      <c r="J251" s="194"/>
      <c r="K251" s="200"/>
      <c r="L251" s="166"/>
      <c r="M251" s="166"/>
      <c r="N251" s="166"/>
      <c r="O251" s="166"/>
      <c r="P251" s="205"/>
      <c r="Q251" s="269"/>
      <c r="R251" s="269"/>
      <c r="S251" s="269"/>
      <c r="T251" s="213" t="str">
        <f t="shared" si="67"/>
        <v/>
      </c>
      <c r="U251" s="215" t="str">
        <f t="shared" si="68"/>
        <v/>
      </c>
      <c r="V251" s="215" t="str">
        <f t="shared" si="69"/>
        <v>PA-USCRI-02</v>
      </c>
      <c r="W251" s="223" t="str">
        <f t="shared" si="73"/>
        <v/>
      </c>
      <c r="X251" s="223" t="str">
        <f t="shared" si="74"/>
        <v/>
      </c>
      <c r="Y251" s="223" t="str">
        <f t="shared" si="75"/>
        <v/>
      </c>
      <c r="Z251" s="223"/>
      <c r="AA251" s="223"/>
      <c r="AB251" s="223"/>
    </row>
    <row r="252" spans="1:28" ht="15">
      <c r="A252" s="182">
        <v>250</v>
      </c>
      <c r="B252" s="166"/>
      <c r="C252" s="166"/>
      <c r="D252" s="166"/>
      <c r="E252" s="165"/>
      <c r="F252" s="166"/>
      <c r="G252" s="166"/>
      <c r="H252" s="166"/>
      <c r="I252" s="166"/>
      <c r="J252" s="194"/>
      <c r="K252" s="200"/>
      <c r="L252" s="166"/>
      <c r="M252" s="166"/>
      <c r="N252" s="166"/>
      <c r="O252" s="166"/>
      <c r="P252" s="205"/>
      <c r="Q252" s="269"/>
      <c r="R252" s="269"/>
      <c r="S252" s="269"/>
      <c r="T252" s="213" t="str">
        <f t="shared" si="67"/>
        <v/>
      </c>
      <c r="U252" s="215" t="str">
        <f t="shared" si="68"/>
        <v/>
      </c>
      <c r="V252" s="215" t="str">
        <f t="shared" si="69"/>
        <v>PA-USCRI-02</v>
      </c>
      <c r="W252" s="223" t="str">
        <f t="shared" si="73"/>
        <v/>
      </c>
      <c r="X252" s="223" t="str">
        <f t="shared" si="74"/>
        <v/>
      </c>
      <c r="Y252" s="223" t="str">
        <f t="shared" si="75"/>
        <v/>
      </c>
      <c r="Z252" s="223"/>
      <c r="AA252" s="223"/>
      <c r="AB252" s="223"/>
    </row>
    <row r="253" spans="1:28" ht="15">
      <c r="A253" s="182">
        <v>251</v>
      </c>
      <c r="B253" s="166"/>
      <c r="C253" s="166"/>
      <c r="D253" s="166"/>
      <c r="E253" s="165"/>
      <c r="F253" s="166"/>
      <c r="G253" s="166"/>
      <c r="H253" s="166"/>
      <c r="I253" s="166"/>
      <c r="J253" s="194"/>
      <c r="K253" s="200"/>
      <c r="L253" s="166"/>
      <c r="M253" s="166"/>
      <c r="N253" s="166"/>
      <c r="O253" s="166"/>
      <c r="P253" s="205"/>
      <c r="Q253" s="269"/>
      <c r="R253" s="269"/>
      <c r="S253" s="269"/>
      <c r="T253" s="213" t="str">
        <f t="shared" si="67"/>
        <v/>
      </c>
      <c r="U253" s="215" t="str">
        <f t="shared" si="68"/>
        <v/>
      </c>
      <c r="V253" s="215" t="str">
        <f t="shared" si="69"/>
        <v>PA-USCRI-02</v>
      </c>
      <c r="W253" s="223" t="str">
        <f t="shared" si="73"/>
        <v/>
      </c>
      <c r="X253" s="223" t="str">
        <f t="shared" si="74"/>
        <v/>
      </c>
      <c r="Y253" s="223" t="str">
        <f t="shared" si="75"/>
        <v/>
      </c>
      <c r="Z253" s="223"/>
      <c r="AA253" s="223"/>
      <c r="AB253" s="223"/>
    </row>
    <row r="254" spans="1:28" ht="15">
      <c r="A254" s="182">
        <v>252</v>
      </c>
      <c r="B254" s="161"/>
      <c r="C254" s="161"/>
      <c r="D254" s="161"/>
      <c r="E254" s="160"/>
      <c r="F254" s="161"/>
      <c r="G254" s="161"/>
      <c r="H254" s="161"/>
      <c r="I254" s="161"/>
      <c r="J254" s="195"/>
      <c r="K254" s="201"/>
      <c r="L254" s="161"/>
      <c r="M254" s="161"/>
      <c r="N254" s="161"/>
      <c r="O254" s="161"/>
      <c r="P254" s="206"/>
      <c r="Q254" s="269"/>
      <c r="R254" s="269"/>
      <c r="S254" s="269"/>
      <c r="T254" s="213" t="str">
        <f t="shared" si="67"/>
        <v/>
      </c>
      <c r="U254" s="215" t="str">
        <f t="shared" si="68"/>
        <v/>
      </c>
      <c r="V254" s="215" t="str">
        <f t="shared" si="69"/>
        <v>PA-USCRI-02</v>
      </c>
      <c r="W254" s="223" t="str">
        <f t="shared" si="73"/>
        <v/>
      </c>
      <c r="X254" s="223" t="str">
        <f t="shared" si="74"/>
        <v/>
      </c>
      <c r="Y254" s="223" t="str">
        <f t="shared" si="75"/>
        <v/>
      </c>
      <c r="Z254" s="223"/>
      <c r="AA254" s="223"/>
      <c r="AB254" s="223"/>
    </row>
    <row r="255" spans="1:28" ht="15">
      <c r="A255" s="182">
        <v>253</v>
      </c>
      <c r="B255" s="161"/>
      <c r="C255" s="161"/>
      <c r="D255" s="161"/>
      <c r="E255" s="160"/>
      <c r="F255" s="161"/>
      <c r="G255" s="161"/>
      <c r="H255" s="161"/>
      <c r="I255" s="161"/>
      <c r="J255" s="195"/>
      <c r="K255" s="201"/>
      <c r="L255" s="161"/>
      <c r="M255" s="161"/>
      <c r="N255" s="161"/>
      <c r="O255" s="161"/>
      <c r="P255" s="206"/>
      <c r="Q255" s="269"/>
      <c r="R255" s="269"/>
      <c r="S255" s="269"/>
      <c r="T255" s="213" t="str">
        <f t="shared" si="67"/>
        <v/>
      </c>
      <c r="U255" s="215" t="str">
        <f t="shared" si="68"/>
        <v/>
      </c>
      <c r="V255" s="215" t="str">
        <f t="shared" si="69"/>
        <v>PA-USCRI-02</v>
      </c>
      <c r="W255" s="223" t="str">
        <f t="shared" si="73"/>
        <v/>
      </c>
      <c r="X255" s="223" t="str">
        <f t="shared" si="74"/>
        <v/>
      </c>
      <c r="Y255" s="223" t="str">
        <f t="shared" si="75"/>
        <v/>
      </c>
      <c r="Z255" s="223"/>
      <c r="AA255" s="223"/>
      <c r="AB255" s="223"/>
    </row>
    <row r="256" spans="1:28" ht="15">
      <c r="A256" s="182">
        <v>254</v>
      </c>
      <c r="B256" s="161"/>
      <c r="C256" s="161"/>
      <c r="D256" s="161"/>
      <c r="E256" s="160"/>
      <c r="F256" s="161"/>
      <c r="G256" s="161"/>
      <c r="H256" s="161"/>
      <c r="I256" s="161"/>
      <c r="J256" s="195"/>
      <c r="K256" s="201"/>
      <c r="L256" s="161"/>
      <c r="M256" s="161"/>
      <c r="N256" s="161"/>
      <c r="O256" s="161"/>
      <c r="P256" s="206"/>
      <c r="Q256" s="269"/>
      <c r="R256" s="269"/>
      <c r="S256" s="269"/>
      <c r="T256" s="213" t="str">
        <f t="shared" si="67"/>
        <v/>
      </c>
      <c r="U256" s="215" t="str">
        <f t="shared" si="68"/>
        <v/>
      </c>
      <c r="V256" s="215" t="str">
        <f t="shared" si="69"/>
        <v>PA-USCRI-02</v>
      </c>
      <c r="W256" s="223" t="str">
        <f t="shared" si="73"/>
        <v/>
      </c>
      <c r="X256" s="223" t="str">
        <f t="shared" si="74"/>
        <v/>
      </c>
      <c r="Y256" s="223" t="str">
        <f t="shared" si="75"/>
        <v/>
      </c>
      <c r="Z256" s="223"/>
      <c r="AA256" s="223"/>
      <c r="AB256" s="223"/>
    </row>
    <row r="257" spans="1:28" ht="22.5" customHeight="1">
      <c r="A257" s="182">
        <v>255</v>
      </c>
      <c r="B257" s="161"/>
      <c r="C257" s="161"/>
      <c r="D257" s="161"/>
      <c r="E257" s="160"/>
      <c r="F257" s="161"/>
      <c r="G257" s="161"/>
      <c r="H257" s="161"/>
      <c r="I257" s="161"/>
      <c r="J257" s="195"/>
      <c r="K257" s="201"/>
      <c r="L257" s="161"/>
      <c r="M257" s="161"/>
      <c r="N257" s="161"/>
      <c r="O257" s="161"/>
      <c r="P257" s="206"/>
      <c r="Q257" s="269"/>
      <c r="R257" s="269"/>
      <c r="S257" s="269"/>
      <c r="T257" s="213" t="str">
        <f t="shared" si="67"/>
        <v/>
      </c>
      <c r="U257" s="215" t="str">
        <f t="shared" si="68"/>
        <v/>
      </c>
      <c r="V257" s="215" t="str">
        <f t="shared" si="69"/>
        <v>PA-USCRI-02</v>
      </c>
      <c r="W257" s="223" t="str">
        <f t="shared" si="73"/>
        <v/>
      </c>
      <c r="X257" s="223" t="str">
        <f t="shared" si="74"/>
        <v/>
      </c>
      <c r="Y257" s="223" t="str">
        <f t="shared" si="75"/>
        <v/>
      </c>
      <c r="Z257" s="223"/>
      <c r="AA257" s="223"/>
      <c r="AB257" s="223"/>
    </row>
    <row r="258" spans="1:28" ht="15">
      <c r="A258" s="182">
        <v>256</v>
      </c>
      <c r="B258" s="161"/>
      <c r="C258" s="161"/>
      <c r="D258" s="161"/>
      <c r="E258" s="160"/>
      <c r="F258" s="161"/>
      <c r="G258" s="161"/>
      <c r="H258" s="161"/>
      <c r="I258" s="161"/>
      <c r="J258" s="195"/>
      <c r="K258" s="201"/>
      <c r="L258" s="161"/>
      <c r="M258" s="161"/>
      <c r="N258" s="161"/>
      <c r="O258" s="161"/>
      <c r="P258" s="206"/>
      <c r="Q258" s="269"/>
      <c r="R258" s="269"/>
      <c r="S258" s="269"/>
      <c r="T258" s="213" t="str">
        <f t="shared" si="67"/>
        <v/>
      </c>
      <c r="U258" s="215" t="str">
        <f t="shared" si="68"/>
        <v/>
      </c>
      <c r="V258" s="215" t="str">
        <f t="shared" si="69"/>
        <v>PA-USCRI-02</v>
      </c>
      <c r="W258" s="223" t="str">
        <f t="shared" si="73"/>
        <v/>
      </c>
      <c r="X258" s="223" t="str">
        <f t="shared" si="74"/>
        <v/>
      </c>
      <c r="Y258" s="223" t="str">
        <f t="shared" si="75"/>
        <v/>
      </c>
      <c r="Z258" s="223"/>
      <c r="AA258" s="223"/>
      <c r="AB258" s="223"/>
    </row>
    <row r="259" spans="1:28" ht="15">
      <c r="A259" s="182">
        <v>257</v>
      </c>
      <c r="B259" s="161"/>
      <c r="C259" s="161"/>
      <c r="D259" s="161"/>
      <c r="E259" s="160"/>
      <c r="F259" s="161"/>
      <c r="G259" s="161"/>
      <c r="H259" s="161"/>
      <c r="I259" s="161"/>
      <c r="J259" s="195"/>
      <c r="K259" s="201"/>
      <c r="L259" s="161"/>
      <c r="M259" s="161"/>
      <c r="N259" s="161"/>
      <c r="O259" s="161"/>
      <c r="P259" s="206"/>
      <c r="Q259" s="269"/>
      <c r="R259" s="269"/>
      <c r="S259" s="269"/>
      <c r="T259" s="213" t="str">
        <f t="shared" si="67"/>
        <v/>
      </c>
      <c r="U259" s="215" t="str">
        <f t="shared" si="68"/>
        <v/>
      </c>
      <c r="V259" s="215" t="str">
        <f t="shared" si="69"/>
        <v>PA-USCRI-02</v>
      </c>
      <c r="W259" s="223" t="str">
        <f t="shared" si="73"/>
        <v/>
      </c>
      <c r="X259" s="223" t="str">
        <f t="shared" si="74"/>
        <v/>
      </c>
      <c r="Y259" s="223" t="str">
        <f t="shared" si="75"/>
        <v/>
      </c>
      <c r="Z259" s="223"/>
      <c r="AA259" s="223"/>
      <c r="AB259" s="223"/>
    </row>
    <row r="260" spans="1:28" ht="15">
      <c r="A260" s="182">
        <v>258</v>
      </c>
      <c r="B260" s="161"/>
      <c r="C260" s="161"/>
      <c r="D260" s="161"/>
      <c r="E260" s="160"/>
      <c r="F260" s="161"/>
      <c r="G260" s="161"/>
      <c r="H260" s="161"/>
      <c r="I260" s="161"/>
      <c r="J260" s="195"/>
      <c r="K260" s="201"/>
      <c r="L260" s="161"/>
      <c r="M260" s="161"/>
      <c r="N260" s="161"/>
      <c r="O260" s="161"/>
      <c r="P260" s="206"/>
      <c r="Q260" s="269"/>
      <c r="R260" s="269"/>
      <c r="S260" s="269"/>
      <c r="T260" s="213" t="str">
        <f t="shared" ref="T260:T323" si="76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260" s="215" t="str">
        <f t="shared" ref="U260:U323" si="77">IF(T260="",T260,"NO")</f>
        <v/>
      </c>
      <c r="V260" s="215" t="str">
        <f t="shared" ref="V260:V323" si="78">IF(U260="NO",T260,IF(U260="",V259,""))</f>
        <v>PA-USCRI-02</v>
      </c>
      <c r="W260" s="223" t="str">
        <f t="shared" si="73"/>
        <v/>
      </c>
      <c r="X260" s="223" t="str">
        <f t="shared" si="74"/>
        <v/>
      </c>
      <c r="Y260" s="223" t="str">
        <f t="shared" si="75"/>
        <v/>
      </c>
      <c r="Z260" s="223"/>
      <c r="AA260" s="223"/>
      <c r="AB260" s="223"/>
    </row>
    <row r="261" spans="1:28" ht="15">
      <c r="A261" s="182">
        <v>259</v>
      </c>
      <c r="B261" s="161"/>
      <c r="C261" s="161"/>
      <c r="D261" s="161"/>
      <c r="E261" s="160"/>
      <c r="F261" s="161"/>
      <c r="G261" s="161"/>
      <c r="H261" s="161"/>
      <c r="I261" s="161"/>
      <c r="J261" s="195"/>
      <c r="K261" s="201"/>
      <c r="L261" s="161"/>
      <c r="M261" s="161"/>
      <c r="N261" s="161"/>
      <c r="O261" s="161"/>
      <c r="P261" s="206"/>
      <c r="Q261" s="269"/>
      <c r="R261" s="269"/>
      <c r="S261" s="269"/>
      <c r="T261" s="213" t="str">
        <f t="shared" si="76"/>
        <v/>
      </c>
      <c r="U261" s="215" t="str">
        <f t="shared" si="77"/>
        <v/>
      </c>
      <c r="V261" s="215" t="str">
        <f t="shared" si="78"/>
        <v>PA-USCRI-02</v>
      </c>
      <c r="W261" s="223" t="str">
        <f t="shared" si="73"/>
        <v/>
      </c>
      <c r="X261" s="223" t="str">
        <f t="shared" si="74"/>
        <v/>
      </c>
      <c r="Y261" s="223" t="str">
        <f t="shared" si="75"/>
        <v/>
      </c>
      <c r="Z261" s="223"/>
      <c r="AA261" s="223"/>
      <c r="AB261" s="223"/>
    </row>
    <row r="262" spans="1:28" ht="15">
      <c r="A262" s="182">
        <v>260</v>
      </c>
      <c r="B262" s="161"/>
      <c r="C262" s="161"/>
      <c r="D262" s="161"/>
      <c r="E262" s="160"/>
      <c r="F262" s="161"/>
      <c r="G262" s="161"/>
      <c r="H262" s="161"/>
      <c r="I262" s="161"/>
      <c r="J262" s="195"/>
      <c r="K262" s="201"/>
      <c r="L262" s="161"/>
      <c r="M262" s="161"/>
      <c r="N262" s="161"/>
      <c r="O262" s="161"/>
      <c r="P262" s="206"/>
      <c r="Q262" s="269"/>
      <c r="R262" s="269"/>
      <c r="S262" s="269"/>
      <c r="T262" s="213" t="str">
        <f t="shared" si="76"/>
        <v/>
      </c>
      <c r="U262" s="215" t="str">
        <f t="shared" si="77"/>
        <v/>
      </c>
      <c r="V262" s="215" t="str">
        <f t="shared" si="78"/>
        <v>PA-USCRI-02</v>
      </c>
      <c r="W262" s="223" t="str">
        <f t="shared" si="73"/>
        <v/>
      </c>
      <c r="X262" s="223" t="str">
        <f t="shared" si="74"/>
        <v/>
      </c>
      <c r="Y262" s="223" t="str">
        <f t="shared" si="75"/>
        <v/>
      </c>
      <c r="Z262" s="223"/>
      <c r="AA262" s="223"/>
      <c r="AB262" s="223"/>
    </row>
    <row r="263" spans="1:28" ht="15">
      <c r="A263" s="182">
        <v>261</v>
      </c>
      <c r="B263" s="161"/>
      <c r="C263" s="161"/>
      <c r="D263" s="161"/>
      <c r="E263" s="160"/>
      <c r="F263" s="161"/>
      <c r="G263" s="161"/>
      <c r="H263" s="161"/>
      <c r="I263" s="161"/>
      <c r="J263" s="195"/>
      <c r="K263" s="201"/>
      <c r="L263" s="161"/>
      <c r="M263" s="161"/>
      <c r="N263" s="161"/>
      <c r="O263" s="161"/>
      <c r="P263" s="206"/>
      <c r="Q263" s="269"/>
      <c r="R263" s="269"/>
      <c r="S263" s="269"/>
      <c r="T263" s="213" t="str">
        <f t="shared" si="76"/>
        <v/>
      </c>
      <c r="U263" s="215" t="str">
        <f t="shared" si="77"/>
        <v/>
      </c>
      <c r="V263" s="215" t="str">
        <f t="shared" si="78"/>
        <v>PA-USCRI-02</v>
      </c>
      <c r="W263" s="223" t="str">
        <f t="shared" si="73"/>
        <v/>
      </c>
      <c r="X263" s="223" t="str">
        <f t="shared" si="74"/>
        <v/>
      </c>
      <c r="Y263" s="223" t="str">
        <f t="shared" si="75"/>
        <v/>
      </c>
      <c r="Z263" s="223"/>
      <c r="AA263" s="223"/>
      <c r="AB263" s="223"/>
    </row>
    <row r="264" spans="1:28" ht="15">
      <c r="A264" s="182">
        <v>262</v>
      </c>
      <c r="B264" s="161"/>
      <c r="C264" s="161"/>
      <c r="D264" s="161"/>
      <c r="E264" s="160"/>
      <c r="F264" s="161"/>
      <c r="G264" s="161"/>
      <c r="H264" s="161"/>
      <c r="I264" s="161"/>
      <c r="J264" s="195"/>
      <c r="K264" s="201"/>
      <c r="L264" s="161"/>
      <c r="M264" s="161"/>
      <c r="N264" s="161"/>
      <c r="O264" s="161"/>
      <c r="P264" s="206"/>
      <c r="Q264" s="269"/>
      <c r="R264" s="269"/>
      <c r="S264" s="269"/>
      <c r="T264" s="213" t="str">
        <f t="shared" si="76"/>
        <v/>
      </c>
      <c r="U264" s="215" t="str">
        <f t="shared" si="77"/>
        <v/>
      </c>
      <c r="V264" s="215" t="str">
        <f t="shared" si="78"/>
        <v>PA-USCRI-02</v>
      </c>
      <c r="W264" s="223" t="str">
        <f t="shared" si="73"/>
        <v/>
      </c>
      <c r="X264" s="223" t="str">
        <f t="shared" si="74"/>
        <v/>
      </c>
      <c r="Y264" s="223" t="str">
        <f t="shared" si="75"/>
        <v/>
      </c>
      <c r="Z264" s="223"/>
      <c r="AA264" s="223"/>
      <c r="AB264" s="223"/>
    </row>
    <row r="265" spans="1:28" ht="15">
      <c r="A265" s="182">
        <v>263</v>
      </c>
      <c r="B265" s="161"/>
      <c r="C265" s="161"/>
      <c r="D265" s="161"/>
      <c r="E265" s="160"/>
      <c r="F265" s="161"/>
      <c r="G265" s="161"/>
      <c r="H265" s="161"/>
      <c r="I265" s="161"/>
      <c r="J265" s="195"/>
      <c r="K265" s="201"/>
      <c r="L265" s="161"/>
      <c r="M265" s="161"/>
      <c r="N265" s="161"/>
      <c r="O265" s="161"/>
      <c r="P265" s="206"/>
      <c r="Q265" s="269"/>
      <c r="R265" s="269"/>
      <c r="S265" s="269"/>
      <c r="T265" s="213" t="str">
        <f t="shared" si="76"/>
        <v/>
      </c>
      <c r="U265" s="215" t="str">
        <f t="shared" si="77"/>
        <v/>
      </c>
      <c r="V265" s="215" t="str">
        <f t="shared" si="78"/>
        <v>PA-USCRI-02</v>
      </c>
      <c r="W265" s="223" t="str">
        <f t="shared" si="73"/>
        <v/>
      </c>
      <c r="X265" s="223" t="str">
        <f t="shared" si="74"/>
        <v/>
      </c>
      <c r="Y265" s="223" t="str">
        <f t="shared" si="75"/>
        <v/>
      </c>
      <c r="Z265" s="223"/>
      <c r="AA265" s="223"/>
      <c r="AB265" s="223"/>
    </row>
    <row r="266" spans="1:28" ht="15">
      <c r="A266" s="182">
        <v>264</v>
      </c>
      <c r="B266" s="161"/>
      <c r="C266" s="161"/>
      <c r="D266" s="161"/>
      <c r="E266" s="160"/>
      <c r="F266" s="161"/>
      <c r="G266" s="161"/>
      <c r="H266" s="161"/>
      <c r="I266" s="161"/>
      <c r="J266" s="195"/>
      <c r="K266" s="201"/>
      <c r="L266" s="161"/>
      <c r="M266" s="161"/>
      <c r="N266" s="161"/>
      <c r="O266" s="161"/>
      <c r="P266" s="206"/>
      <c r="Q266" s="269"/>
      <c r="R266" s="269"/>
      <c r="S266" s="269"/>
      <c r="T266" s="213" t="str">
        <f t="shared" si="76"/>
        <v/>
      </c>
      <c r="U266" s="215" t="str">
        <f t="shared" si="77"/>
        <v/>
      </c>
      <c r="V266" s="215" t="str">
        <f t="shared" si="78"/>
        <v>PA-USCRI-02</v>
      </c>
      <c r="W266" s="223" t="str">
        <f t="shared" si="73"/>
        <v/>
      </c>
      <c r="X266" s="223" t="str">
        <f t="shared" si="74"/>
        <v/>
      </c>
      <c r="Y266" s="223" t="str">
        <f t="shared" si="75"/>
        <v/>
      </c>
      <c r="Z266" s="223"/>
      <c r="AA266" s="223"/>
      <c r="AB266" s="223"/>
    </row>
    <row r="267" spans="1:28" ht="15">
      <c r="A267" s="182">
        <v>265</v>
      </c>
      <c r="B267" s="161"/>
      <c r="C267" s="161"/>
      <c r="D267" s="161"/>
      <c r="E267" s="160"/>
      <c r="F267" s="161"/>
      <c r="G267" s="161"/>
      <c r="H267" s="161"/>
      <c r="I267" s="161"/>
      <c r="J267" s="195"/>
      <c r="K267" s="201"/>
      <c r="L267" s="161"/>
      <c r="M267" s="161"/>
      <c r="N267" s="161"/>
      <c r="O267" s="161"/>
      <c r="P267" s="206"/>
      <c r="Q267" s="269"/>
      <c r="R267" s="269"/>
      <c r="S267" s="269"/>
      <c r="T267" s="213" t="str">
        <f t="shared" si="76"/>
        <v/>
      </c>
      <c r="U267" s="215" t="str">
        <f t="shared" si="77"/>
        <v/>
      </c>
      <c r="V267" s="215" t="str">
        <f t="shared" si="78"/>
        <v>PA-USCRI-02</v>
      </c>
      <c r="W267" s="223" t="str">
        <f t="shared" si="73"/>
        <v/>
      </c>
      <c r="X267" s="223" t="str">
        <f t="shared" si="74"/>
        <v/>
      </c>
      <c r="Y267" s="223" t="str">
        <f t="shared" si="75"/>
        <v/>
      </c>
      <c r="Z267" s="223"/>
      <c r="AA267" s="223"/>
      <c r="AB267" s="223"/>
    </row>
    <row r="268" spans="1:28" ht="15">
      <c r="A268" s="182">
        <v>266</v>
      </c>
      <c r="B268" s="161"/>
      <c r="C268" s="161"/>
      <c r="D268" s="161"/>
      <c r="E268" s="160"/>
      <c r="F268" s="161"/>
      <c r="G268" s="161"/>
      <c r="H268" s="161"/>
      <c r="I268" s="161"/>
      <c r="J268" s="195"/>
      <c r="K268" s="201"/>
      <c r="L268" s="161"/>
      <c r="M268" s="161"/>
      <c r="N268" s="161"/>
      <c r="O268" s="161"/>
      <c r="P268" s="206"/>
      <c r="Q268" s="269"/>
      <c r="R268" s="269"/>
      <c r="S268" s="269"/>
      <c r="T268" s="213" t="str">
        <f t="shared" si="76"/>
        <v/>
      </c>
      <c r="U268" s="215" t="str">
        <f t="shared" si="77"/>
        <v/>
      </c>
      <c r="V268" s="215" t="str">
        <f t="shared" si="78"/>
        <v>PA-USCRI-02</v>
      </c>
      <c r="W268" s="223" t="str">
        <f t="shared" si="73"/>
        <v/>
      </c>
      <c r="X268" s="223" t="str">
        <f t="shared" si="74"/>
        <v/>
      </c>
      <c r="Y268" s="223" t="str">
        <f t="shared" si="75"/>
        <v/>
      </c>
      <c r="Z268" s="223"/>
      <c r="AA268" s="223"/>
      <c r="AB268" s="223"/>
    </row>
    <row r="269" spans="1:28" ht="15">
      <c r="A269" s="182">
        <v>267</v>
      </c>
      <c r="B269" s="161"/>
      <c r="C269" s="161"/>
      <c r="D269" s="161"/>
      <c r="E269" s="160"/>
      <c r="F269" s="161"/>
      <c r="G269" s="161"/>
      <c r="H269" s="161"/>
      <c r="I269" s="161"/>
      <c r="J269" s="195"/>
      <c r="K269" s="201"/>
      <c r="L269" s="161"/>
      <c r="M269" s="161"/>
      <c r="N269" s="161"/>
      <c r="O269" s="161"/>
      <c r="P269" s="206"/>
      <c r="Q269" s="269"/>
      <c r="R269" s="269"/>
      <c r="S269" s="269"/>
      <c r="T269" s="213" t="str">
        <f t="shared" si="76"/>
        <v/>
      </c>
      <c r="U269" s="215" t="str">
        <f t="shared" si="77"/>
        <v/>
      </c>
      <c r="V269" s="215" t="str">
        <f t="shared" si="78"/>
        <v>PA-USCRI-02</v>
      </c>
      <c r="W269" s="223" t="str">
        <f t="shared" si="73"/>
        <v/>
      </c>
      <c r="X269" s="223" t="str">
        <f t="shared" si="74"/>
        <v/>
      </c>
      <c r="Y269" s="223" t="str">
        <f t="shared" si="75"/>
        <v/>
      </c>
      <c r="Z269" s="223"/>
      <c r="AA269" s="223"/>
      <c r="AB269" s="223"/>
    </row>
    <row r="270" spans="1:28" ht="15">
      <c r="A270" s="182">
        <v>268</v>
      </c>
      <c r="B270" s="161"/>
      <c r="C270" s="161"/>
      <c r="D270" s="161"/>
      <c r="E270" s="160"/>
      <c r="F270" s="161"/>
      <c r="G270" s="161"/>
      <c r="H270" s="161"/>
      <c r="I270" s="161"/>
      <c r="J270" s="195"/>
      <c r="K270" s="201"/>
      <c r="L270" s="161"/>
      <c r="M270" s="161"/>
      <c r="N270" s="161"/>
      <c r="O270" s="161"/>
      <c r="P270" s="206"/>
      <c r="Q270" s="269"/>
      <c r="R270" s="269"/>
      <c r="S270" s="269"/>
      <c r="T270" s="213" t="str">
        <f t="shared" si="76"/>
        <v/>
      </c>
      <c r="U270" s="215" t="str">
        <f t="shared" si="77"/>
        <v/>
      </c>
      <c r="V270" s="215" t="str">
        <f t="shared" si="78"/>
        <v>PA-USCRI-02</v>
      </c>
      <c r="W270" s="223" t="str">
        <f t="shared" si="73"/>
        <v/>
      </c>
      <c r="X270" s="223" t="str">
        <f t="shared" si="74"/>
        <v/>
      </c>
      <c r="Y270" s="223" t="str">
        <f t="shared" si="75"/>
        <v/>
      </c>
      <c r="Z270" s="223"/>
      <c r="AA270" s="223"/>
      <c r="AB270" s="223"/>
    </row>
    <row r="271" spans="1:28" ht="15">
      <c r="A271" s="182">
        <v>269</v>
      </c>
      <c r="B271" s="161"/>
      <c r="C271" s="161"/>
      <c r="D271" s="161"/>
      <c r="E271" s="160"/>
      <c r="F271" s="161"/>
      <c r="G271" s="161"/>
      <c r="H271" s="161"/>
      <c r="I271" s="161"/>
      <c r="J271" s="195"/>
      <c r="K271" s="201"/>
      <c r="L271" s="161"/>
      <c r="M271" s="161"/>
      <c r="N271" s="161"/>
      <c r="O271" s="161"/>
      <c r="P271" s="206"/>
      <c r="Q271" s="269"/>
      <c r="R271" s="269"/>
      <c r="S271" s="269"/>
      <c r="T271" s="213" t="str">
        <f t="shared" si="76"/>
        <v/>
      </c>
      <c r="U271" s="215" t="str">
        <f t="shared" si="77"/>
        <v/>
      </c>
      <c r="V271" s="215" t="str">
        <f t="shared" si="78"/>
        <v>PA-USCRI-02</v>
      </c>
      <c r="W271" s="223" t="str">
        <f t="shared" si="73"/>
        <v/>
      </c>
      <c r="X271" s="223" t="str">
        <f t="shared" si="74"/>
        <v/>
      </c>
      <c r="Y271" s="223" t="str">
        <f t="shared" si="75"/>
        <v/>
      </c>
      <c r="Z271" s="223"/>
      <c r="AA271" s="223"/>
      <c r="AB271" s="223"/>
    </row>
    <row r="272" spans="1:28" ht="15">
      <c r="A272" s="182" t="str">
        <f>'New City'!D272</f>
        <v>OK</v>
      </c>
      <c r="B272" s="161"/>
      <c r="C272" s="161"/>
      <c r="D272" s="161"/>
      <c r="E272" s="160"/>
      <c r="F272" s="161"/>
      <c r="G272" s="161"/>
      <c r="H272" s="161"/>
      <c r="I272" s="161"/>
      <c r="J272" s="195"/>
      <c r="K272" s="201"/>
      <c r="L272" s="161"/>
      <c r="M272" s="161"/>
      <c r="N272" s="161"/>
      <c r="O272" s="161"/>
      <c r="P272" s="206"/>
      <c r="Q272" s="269"/>
      <c r="R272" s="269"/>
      <c r="S272" s="269"/>
      <c r="T272" s="213" t="str">
        <f t="shared" si="76"/>
        <v/>
      </c>
      <c r="U272" s="215" t="str">
        <f t="shared" si="77"/>
        <v/>
      </c>
      <c r="V272" s="215" t="str">
        <f t="shared" si="78"/>
        <v>PA-USCRI-02</v>
      </c>
      <c r="W272" s="223" t="str">
        <f t="shared" si="73"/>
        <v/>
      </c>
      <c r="X272" s="223" t="str">
        <f t="shared" si="74"/>
        <v/>
      </c>
      <c r="Y272" s="223" t="str">
        <f t="shared" si="75"/>
        <v/>
      </c>
      <c r="Z272" s="223"/>
      <c r="AA272" s="223"/>
      <c r="AB272" s="223"/>
    </row>
    <row r="273" spans="1:28" ht="15">
      <c r="A273" s="182" t="str">
        <f>'New City'!D273</f>
        <v>OK</v>
      </c>
      <c r="B273" s="161"/>
      <c r="C273" s="161"/>
      <c r="D273" s="161"/>
      <c r="E273" s="160"/>
      <c r="F273" s="161"/>
      <c r="G273" s="161"/>
      <c r="H273" s="161"/>
      <c r="I273" s="161"/>
      <c r="J273" s="195"/>
      <c r="K273" s="201"/>
      <c r="L273" s="161"/>
      <c r="M273" s="161"/>
      <c r="N273" s="161"/>
      <c r="O273" s="161"/>
      <c r="P273" s="206"/>
      <c r="Q273" s="269"/>
      <c r="R273" s="269"/>
      <c r="S273" s="269"/>
      <c r="T273" s="213" t="str">
        <f t="shared" si="76"/>
        <v/>
      </c>
      <c r="U273" s="215" t="str">
        <f t="shared" si="77"/>
        <v/>
      </c>
      <c r="V273" s="215" t="str">
        <f t="shared" si="78"/>
        <v>PA-USCRI-02</v>
      </c>
      <c r="W273" s="223" t="str">
        <f t="shared" si="73"/>
        <v/>
      </c>
      <c r="X273" s="223" t="str">
        <f t="shared" si="74"/>
        <v/>
      </c>
      <c r="Y273" s="223" t="str">
        <f t="shared" si="75"/>
        <v/>
      </c>
      <c r="Z273" s="223"/>
      <c r="AA273" s="223"/>
      <c r="AB273" s="223"/>
    </row>
    <row r="274" spans="1:28" ht="15">
      <c r="A274" s="182" t="str">
        <f>'New City'!D274</f>
        <v>OK</v>
      </c>
      <c r="B274" s="161"/>
      <c r="C274" s="161"/>
      <c r="D274" s="161"/>
      <c r="E274" s="160"/>
      <c r="F274" s="161"/>
      <c r="G274" s="161"/>
      <c r="H274" s="161"/>
      <c r="I274" s="161"/>
      <c r="J274" s="195"/>
      <c r="K274" s="201"/>
      <c r="L274" s="161"/>
      <c r="M274" s="161"/>
      <c r="N274" s="161"/>
      <c r="O274" s="161"/>
      <c r="P274" s="206"/>
      <c r="Q274" s="269"/>
      <c r="R274" s="269"/>
      <c r="S274" s="269"/>
      <c r="T274" s="213" t="str">
        <f t="shared" si="76"/>
        <v/>
      </c>
      <c r="U274" s="215" t="str">
        <f t="shared" si="77"/>
        <v/>
      </c>
      <c r="V274" s="215" t="str">
        <f t="shared" si="78"/>
        <v>PA-USCRI-02</v>
      </c>
      <c r="W274" s="223" t="str">
        <f t="shared" si="73"/>
        <v/>
      </c>
      <c r="X274" s="223" t="str">
        <f t="shared" si="74"/>
        <v/>
      </c>
      <c r="Y274" s="223" t="str">
        <f t="shared" si="75"/>
        <v/>
      </c>
      <c r="Z274" s="223"/>
      <c r="AA274" s="223"/>
      <c r="AB274" s="223"/>
    </row>
    <row r="275" spans="1:28" ht="15">
      <c r="A275" s="182" t="str">
        <f>'New City'!D275</f>
        <v>OK</v>
      </c>
      <c r="B275" s="161"/>
      <c r="C275" s="161"/>
      <c r="D275" s="161"/>
      <c r="E275" s="160"/>
      <c r="F275" s="161"/>
      <c r="G275" s="161"/>
      <c r="H275" s="161"/>
      <c r="I275" s="161"/>
      <c r="J275" s="195"/>
      <c r="K275" s="201"/>
      <c r="L275" s="161"/>
      <c r="M275" s="161"/>
      <c r="N275" s="161"/>
      <c r="O275" s="161"/>
      <c r="P275" s="206"/>
      <c r="Q275" s="269"/>
      <c r="R275" s="269"/>
      <c r="S275" s="269"/>
      <c r="T275" s="213" t="str">
        <f t="shared" si="76"/>
        <v/>
      </c>
      <c r="U275" s="215" t="str">
        <f t="shared" si="77"/>
        <v/>
      </c>
      <c r="V275" s="215" t="str">
        <f t="shared" si="78"/>
        <v>PA-USCRI-02</v>
      </c>
      <c r="W275" s="223" t="str">
        <f t="shared" si="73"/>
        <v/>
      </c>
      <c r="X275" s="223" t="str">
        <f t="shared" si="74"/>
        <v/>
      </c>
      <c r="Y275" s="223" t="str">
        <f t="shared" si="75"/>
        <v/>
      </c>
      <c r="Z275" s="223"/>
      <c r="AA275" s="223"/>
      <c r="AB275" s="223"/>
    </row>
    <row r="276" spans="1:28" ht="15">
      <c r="A276" s="182" t="str">
        <f>'New City'!D276</f>
        <v>OK</v>
      </c>
      <c r="B276" s="161"/>
      <c r="C276" s="161"/>
      <c r="D276" s="161"/>
      <c r="E276" s="160"/>
      <c r="F276" s="161"/>
      <c r="G276" s="161"/>
      <c r="H276" s="161"/>
      <c r="I276" s="161"/>
      <c r="J276" s="195"/>
      <c r="K276" s="201"/>
      <c r="L276" s="161"/>
      <c r="M276" s="161"/>
      <c r="N276" s="161"/>
      <c r="O276" s="161"/>
      <c r="P276" s="206"/>
      <c r="Q276" s="269"/>
      <c r="R276" s="269"/>
      <c r="S276" s="269"/>
      <c r="T276" s="213" t="str">
        <f t="shared" si="76"/>
        <v/>
      </c>
      <c r="U276" s="215" t="str">
        <f t="shared" si="77"/>
        <v/>
      </c>
      <c r="V276" s="215" t="str">
        <f t="shared" si="78"/>
        <v>PA-USCRI-02</v>
      </c>
      <c r="W276" s="223" t="str">
        <f t="shared" si="73"/>
        <v/>
      </c>
      <c r="X276" s="223" t="str">
        <f t="shared" si="74"/>
        <v/>
      </c>
      <c r="Y276" s="223" t="str">
        <f t="shared" si="75"/>
        <v/>
      </c>
      <c r="Z276" s="223"/>
      <c r="AA276" s="223"/>
      <c r="AB276" s="223"/>
    </row>
    <row r="277" spans="1:28" ht="15">
      <c r="A277" s="182" t="str">
        <f>'New City'!D277</f>
        <v>OK</v>
      </c>
      <c r="B277" s="161"/>
      <c r="C277" s="161"/>
      <c r="D277" s="161"/>
      <c r="E277" s="160"/>
      <c r="F277" s="161"/>
      <c r="G277" s="161"/>
      <c r="H277" s="161"/>
      <c r="I277" s="161"/>
      <c r="J277" s="195"/>
      <c r="K277" s="201"/>
      <c r="L277" s="161"/>
      <c r="M277" s="161"/>
      <c r="N277" s="161"/>
      <c r="O277" s="161"/>
      <c r="P277" s="206"/>
      <c r="Q277" s="269"/>
      <c r="R277" s="269"/>
      <c r="S277" s="269"/>
      <c r="T277" s="213" t="str">
        <f t="shared" si="76"/>
        <v/>
      </c>
      <c r="U277" s="215" t="str">
        <f t="shared" si="77"/>
        <v/>
      </c>
      <c r="V277" s="215" t="str">
        <f t="shared" si="78"/>
        <v>PA-USCRI-02</v>
      </c>
      <c r="W277" s="223" t="str">
        <f t="shared" ref="W277:W309" si="79">IF(COUNTIF(AN:AN,Q:Q),"OK","")</f>
        <v/>
      </c>
      <c r="X277" s="223" t="str">
        <f t="shared" ref="X277:X309" si="80">IF(W277="OK",Q277,"")</f>
        <v/>
      </c>
      <c r="Y277" s="223" t="str">
        <f t="shared" ref="Y277:Y309" si="81">IF(W277="OK",S277,"")</f>
        <v/>
      </c>
      <c r="Z277" s="223"/>
      <c r="AA277" s="223"/>
      <c r="AB277" s="223"/>
    </row>
    <row r="278" spans="1:28" ht="15">
      <c r="A278" s="182" t="str">
        <f>'New City'!D278</f>
        <v>OK</v>
      </c>
      <c r="B278" s="161"/>
      <c r="C278" s="161"/>
      <c r="D278" s="161"/>
      <c r="E278" s="160"/>
      <c r="F278" s="161"/>
      <c r="G278" s="161"/>
      <c r="H278" s="161"/>
      <c r="I278" s="161"/>
      <c r="J278" s="195"/>
      <c r="K278" s="201"/>
      <c r="L278" s="161"/>
      <c r="M278" s="161"/>
      <c r="N278" s="161"/>
      <c r="O278" s="161"/>
      <c r="P278" s="206"/>
      <c r="Q278" s="269"/>
      <c r="R278" s="269"/>
      <c r="S278" s="269"/>
      <c r="T278" s="213" t="str">
        <f t="shared" si="76"/>
        <v/>
      </c>
      <c r="U278" s="215" t="str">
        <f t="shared" si="77"/>
        <v/>
      </c>
      <c r="V278" s="215" t="str">
        <f t="shared" si="78"/>
        <v>PA-USCRI-02</v>
      </c>
      <c r="W278" s="223" t="str">
        <f t="shared" si="79"/>
        <v/>
      </c>
      <c r="X278" s="223" t="str">
        <f t="shared" si="80"/>
        <v/>
      </c>
      <c r="Y278" s="223" t="str">
        <f t="shared" si="81"/>
        <v/>
      </c>
      <c r="Z278" s="223"/>
      <c r="AA278" s="223"/>
      <c r="AB278" s="223"/>
    </row>
    <row r="279" spans="1:28" ht="15">
      <c r="A279" s="182" t="str">
        <f>'New City'!D279</f>
        <v>OK</v>
      </c>
      <c r="B279" s="161"/>
      <c r="C279" s="161"/>
      <c r="D279" s="161"/>
      <c r="E279" s="160"/>
      <c r="F279" s="161"/>
      <c r="G279" s="161"/>
      <c r="H279" s="161"/>
      <c r="I279" s="161"/>
      <c r="J279" s="195"/>
      <c r="K279" s="201"/>
      <c r="L279" s="161"/>
      <c r="M279" s="161"/>
      <c r="N279" s="161"/>
      <c r="O279" s="161"/>
      <c r="P279" s="206"/>
      <c r="Q279" s="269"/>
      <c r="R279" s="269"/>
      <c r="S279" s="269"/>
      <c r="T279" s="213" t="str">
        <f t="shared" si="76"/>
        <v/>
      </c>
      <c r="U279" s="215" t="str">
        <f t="shared" si="77"/>
        <v/>
      </c>
      <c r="V279" s="215" t="str">
        <f t="shared" si="78"/>
        <v>PA-USCRI-02</v>
      </c>
      <c r="W279" s="223" t="str">
        <f t="shared" si="79"/>
        <v/>
      </c>
      <c r="X279" s="223" t="str">
        <f t="shared" si="80"/>
        <v/>
      </c>
      <c r="Y279" s="223" t="str">
        <f t="shared" si="81"/>
        <v/>
      </c>
      <c r="Z279" s="223"/>
      <c r="AA279" s="223"/>
      <c r="AB279" s="223"/>
    </row>
    <row r="280" spans="1:28" ht="15">
      <c r="A280" s="182" t="str">
        <f>'New City'!D280</f>
        <v>OK</v>
      </c>
      <c r="B280" s="161"/>
      <c r="C280" s="161"/>
      <c r="D280" s="161"/>
      <c r="E280" s="160"/>
      <c r="F280" s="161"/>
      <c r="G280" s="161"/>
      <c r="H280" s="161"/>
      <c r="I280" s="161"/>
      <c r="J280" s="195"/>
      <c r="K280" s="201"/>
      <c r="L280" s="161"/>
      <c r="M280" s="161"/>
      <c r="N280" s="161"/>
      <c r="O280" s="161"/>
      <c r="P280" s="206"/>
      <c r="Q280" s="269"/>
      <c r="R280" s="269"/>
      <c r="S280" s="269"/>
      <c r="T280" s="213" t="str">
        <f t="shared" si="76"/>
        <v/>
      </c>
      <c r="U280" s="215" t="str">
        <f t="shared" si="77"/>
        <v/>
      </c>
      <c r="V280" s="215" t="str">
        <f t="shared" si="78"/>
        <v>PA-USCRI-02</v>
      </c>
      <c r="W280" s="223" t="str">
        <f t="shared" si="79"/>
        <v/>
      </c>
      <c r="X280" s="223" t="str">
        <f t="shared" si="80"/>
        <v/>
      </c>
      <c r="Y280" s="223" t="str">
        <f t="shared" si="81"/>
        <v/>
      </c>
      <c r="Z280" s="223"/>
      <c r="AA280" s="223"/>
      <c r="AB280" s="223"/>
    </row>
    <row r="281" spans="1:28" ht="15">
      <c r="A281" s="182" t="str">
        <f>'New City'!D281</f>
        <v>OK</v>
      </c>
      <c r="B281" s="161"/>
      <c r="C281" s="161"/>
      <c r="D281" s="161"/>
      <c r="E281" s="160"/>
      <c r="F281" s="161"/>
      <c r="G281" s="161"/>
      <c r="H281" s="161"/>
      <c r="I281" s="161"/>
      <c r="J281" s="195"/>
      <c r="K281" s="201"/>
      <c r="L281" s="161"/>
      <c r="M281" s="161"/>
      <c r="N281" s="161"/>
      <c r="O281" s="161"/>
      <c r="P281" s="206"/>
      <c r="Q281" s="269"/>
      <c r="R281" s="269"/>
      <c r="S281" s="269"/>
      <c r="T281" s="213" t="str">
        <f t="shared" si="76"/>
        <v/>
      </c>
      <c r="U281" s="215" t="str">
        <f t="shared" si="77"/>
        <v/>
      </c>
      <c r="V281" s="215" t="str">
        <f t="shared" si="78"/>
        <v>PA-USCRI-02</v>
      </c>
      <c r="W281" s="223" t="str">
        <f t="shared" si="79"/>
        <v/>
      </c>
      <c r="X281" s="223" t="str">
        <f t="shared" si="80"/>
        <v/>
      </c>
      <c r="Y281" s="223" t="str">
        <f t="shared" si="81"/>
        <v/>
      </c>
      <c r="Z281" s="223"/>
      <c r="AA281" s="223"/>
      <c r="AB281" s="223"/>
    </row>
    <row r="282" spans="1:28" ht="15">
      <c r="A282" s="182" t="str">
        <f>'New City'!D282</f>
        <v>OK</v>
      </c>
      <c r="B282" s="161"/>
      <c r="C282" s="161"/>
      <c r="D282" s="161"/>
      <c r="E282" s="160"/>
      <c r="F282" s="161"/>
      <c r="G282" s="161"/>
      <c r="H282" s="161"/>
      <c r="I282" s="161"/>
      <c r="J282" s="195"/>
      <c r="K282" s="201"/>
      <c r="L282" s="161"/>
      <c r="M282" s="161"/>
      <c r="N282" s="161"/>
      <c r="O282" s="161"/>
      <c r="P282" s="206"/>
      <c r="Q282" s="269"/>
      <c r="R282" s="269"/>
      <c r="S282" s="269"/>
      <c r="T282" s="213" t="str">
        <f t="shared" si="76"/>
        <v/>
      </c>
      <c r="U282" s="215" t="str">
        <f t="shared" si="77"/>
        <v/>
      </c>
      <c r="V282" s="215" t="str">
        <f t="shared" si="78"/>
        <v>PA-USCRI-02</v>
      </c>
      <c r="W282" s="223" t="str">
        <f t="shared" si="79"/>
        <v/>
      </c>
      <c r="X282" s="223" t="str">
        <f t="shared" si="80"/>
        <v/>
      </c>
      <c r="Y282" s="223" t="str">
        <f t="shared" si="81"/>
        <v/>
      </c>
      <c r="Z282" s="223"/>
      <c r="AA282" s="223"/>
      <c r="AB282" s="223"/>
    </row>
    <row r="283" spans="1:28" ht="15">
      <c r="A283" s="182" t="str">
        <f>'New City'!D283</f>
        <v>OK</v>
      </c>
      <c r="B283" s="161"/>
      <c r="C283" s="161"/>
      <c r="D283" s="161"/>
      <c r="E283" s="160"/>
      <c r="F283" s="161"/>
      <c r="G283" s="161"/>
      <c r="H283" s="161"/>
      <c r="I283" s="161"/>
      <c r="J283" s="195"/>
      <c r="K283" s="201"/>
      <c r="L283" s="161"/>
      <c r="M283" s="161"/>
      <c r="N283" s="161"/>
      <c r="O283" s="161"/>
      <c r="P283" s="206"/>
      <c r="Q283" s="269"/>
      <c r="R283" s="269"/>
      <c r="S283" s="269"/>
      <c r="T283" s="213" t="str">
        <f t="shared" si="76"/>
        <v/>
      </c>
      <c r="U283" s="215" t="str">
        <f t="shared" si="77"/>
        <v/>
      </c>
      <c r="V283" s="215" t="str">
        <f t="shared" si="78"/>
        <v>PA-USCRI-02</v>
      </c>
      <c r="W283" s="223" t="str">
        <f t="shared" si="79"/>
        <v/>
      </c>
      <c r="X283" s="223" t="str">
        <f t="shared" si="80"/>
        <v/>
      </c>
      <c r="Y283" s="223" t="str">
        <f t="shared" si="81"/>
        <v/>
      </c>
      <c r="Z283" s="223"/>
      <c r="AA283" s="223"/>
      <c r="AB283" s="223"/>
    </row>
    <row r="284" spans="1:28" ht="15">
      <c r="A284" s="182" t="str">
        <f>'New City'!D284</f>
        <v>OK</v>
      </c>
      <c r="B284" s="161"/>
      <c r="C284" s="161"/>
      <c r="D284" s="161"/>
      <c r="E284" s="160"/>
      <c r="F284" s="161"/>
      <c r="G284" s="161"/>
      <c r="H284" s="161"/>
      <c r="I284" s="161"/>
      <c r="J284" s="195"/>
      <c r="K284" s="201"/>
      <c r="L284" s="161"/>
      <c r="M284" s="161"/>
      <c r="N284" s="161"/>
      <c r="O284" s="161"/>
      <c r="P284" s="206"/>
      <c r="Q284" s="269"/>
      <c r="R284" s="269"/>
      <c r="S284" s="269"/>
      <c r="T284" s="213" t="str">
        <f t="shared" si="76"/>
        <v/>
      </c>
      <c r="U284" s="215" t="str">
        <f t="shared" si="77"/>
        <v/>
      </c>
      <c r="V284" s="215" t="str">
        <f t="shared" si="78"/>
        <v>PA-USCRI-02</v>
      </c>
      <c r="W284" s="223" t="str">
        <f t="shared" si="79"/>
        <v/>
      </c>
      <c r="X284" s="223" t="str">
        <f t="shared" si="80"/>
        <v/>
      </c>
      <c r="Y284" s="223" t="str">
        <f t="shared" si="81"/>
        <v/>
      </c>
      <c r="Z284" s="223"/>
      <c r="AA284" s="223"/>
      <c r="AB284" s="223"/>
    </row>
    <row r="285" spans="1:28" ht="15">
      <c r="A285" s="182" t="str">
        <f>'New City'!D285</f>
        <v>OK</v>
      </c>
      <c r="B285" s="161"/>
      <c r="C285" s="161"/>
      <c r="D285" s="161"/>
      <c r="E285" s="160"/>
      <c r="F285" s="161"/>
      <c r="G285" s="161"/>
      <c r="H285" s="161"/>
      <c r="I285" s="161"/>
      <c r="J285" s="195"/>
      <c r="K285" s="201"/>
      <c r="L285" s="161"/>
      <c r="M285" s="161"/>
      <c r="N285" s="161"/>
      <c r="O285" s="161"/>
      <c r="P285" s="206"/>
      <c r="Q285" s="269"/>
      <c r="R285" s="269"/>
      <c r="S285" s="269"/>
      <c r="T285" s="213" t="str">
        <f t="shared" si="76"/>
        <v/>
      </c>
      <c r="U285" s="215" t="str">
        <f t="shared" si="77"/>
        <v/>
      </c>
      <c r="V285" s="215" t="str">
        <f t="shared" si="78"/>
        <v>PA-USCRI-02</v>
      </c>
      <c r="W285" s="223" t="str">
        <f t="shared" si="79"/>
        <v/>
      </c>
      <c r="X285" s="223" t="str">
        <f t="shared" si="80"/>
        <v/>
      </c>
      <c r="Y285" s="223" t="str">
        <f t="shared" si="81"/>
        <v/>
      </c>
      <c r="Z285" s="223"/>
      <c r="AA285" s="223"/>
      <c r="AB285" s="223"/>
    </row>
    <row r="286" spans="1:28" ht="15">
      <c r="A286" s="182" t="str">
        <f>'New City'!D286</f>
        <v>OK</v>
      </c>
      <c r="B286" s="161"/>
      <c r="C286" s="161"/>
      <c r="D286" s="161"/>
      <c r="E286" s="160"/>
      <c r="F286" s="161"/>
      <c r="G286" s="161"/>
      <c r="H286" s="161"/>
      <c r="I286" s="161"/>
      <c r="J286" s="195"/>
      <c r="K286" s="201"/>
      <c r="L286" s="161"/>
      <c r="M286" s="161"/>
      <c r="N286" s="161"/>
      <c r="O286" s="161"/>
      <c r="P286" s="206"/>
      <c r="Q286" s="269"/>
      <c r="R286" s="269"/>
      <c r="S286" s="269"/>
      <c r="T286" s="213" t="str">
        <f t="shared" si="76"/>
        <v/>
      </c>
      <c r="U286" s="215" t="str">
        <f t="shared" si="77"/>
        <v/>
      </c>
      <c r="V286" s="215" t="str">
        <f t="shared" si="78"/>
        <v>PA-USCRI-02</v>
      </c>
      <c r="W286" s="223" t="str">
        <f t="shared" si="79"/>
        <v/>
      </c>
      <c r="X286" s="223" t="str">
        <f t="shared" si="80"/>
        <v/>
      </c>
      <c r="Y286" s="223" t="str">
        <f t="shared" si="81"/>
        <v/>
      </c>
      <c r="Z286" s="223"/>
      <c r="AA286" s="223"/>
      <c r="AB286" s="223"/>
    </row>
    <row r="287" spans="1:28" ht="15">
      <c r="A287" s="182" t="str">
        <f>'New City'!D287</f>
        <v>OK</v>
      </c>
      <c r="B287" s="161"/>
      <c r="C287" s="161"/>
      <c r="D287" s="161"/>
      <c r="E287" s="160"/>
      <c r="F287" s="161"/>
      <c r="G287" s="161"/>
      <c r="H287" s="161"/>
      <c r="I287" s="161"/>
      <c r="J287" s="195"/>
      <c r="K287" s="201"/>
      <c r="L287" s="161"/>
      <c r="M287" s="161"/>
      <c r="N287" s="161"/>
      <c r="O287" s="161"/>
      <c r="P287" s="206"/>
      <c r="Q287" s="269"/>
      <c r="R287" s="269"/>
      <c r="S287" s="269"/>
      <c r="T287" s="213" t="str">
        <f t="shared" si="76"/>
        <v/>
      </c>
      <c r="U287" s="215" t="str">
        <f t="shared" si="77"/>
        <v/>
      </c>
      <c r="V287" s="215" t="str">
        <f t="shared" si="78"/>
        <v>PA-USCRI-02</v>
      </c>
      <c r="W287" s="223" t="str">
        <f t="shared" si="79"/>
        <v/>
      </c>
      <c r="X287" s="223" t="str">
        <f t="shared" si="80"/>
        <v/>
      </c>
      <c r="Y287" s="223" t="str">
        <f t="shared" si="81"/>
        <v/>
      </c>
      <c r="Z287" s="223"/>
      <c r="AA287" s="223"/>
      <c r="AB287" s="223"/>
    </row>
    <row r="288" spans="1:28" ht="15">
      <c r="A288" s="182" t="str">
        <f>'New City'!D288</f>
        <v>OK</v>
      </c>
      <c r="B288" s="161"/>
      <c r="C288" s="161"/>
      <c r="D288" s="161"/>
      <c r="E288" s="160"/>
      <c r="F288" s="161"/>
      <c r="G288" s="161"/>
      <c r="H288" s="161"/>
      <c r="I288" s="161"/>
      <c r="J288" s="195"/>
      <c r="K288" s="201"/>
      <c r="L288" s="161"/>
      <c r="M288" s="161"/>
      <c r="N288" s="161"/>
      <c r="O288" s="161"/>
      <c r="P288" s="206"/>
      <c r="Q288" s="269"/>
      <c r="R288" s="269"/>
      <c r="S288" s="269"/>
      <c r="T288" s="213" t="str">
        <f t="shared" si="76"/>
        <v/>
      </c>
      <c r="U288" s="215" t="str">
        <f t="shared" si="77"/>
        <v/>
      </c>
      <c r="V288" s="215" t="str">
        <f t="shared" si="78"/>
        <v>PA-USCRI-02</v>
      </c>
      <c r="W288" s="223" t="str">
        <f t="shared" si="79"/>
        <v/>
      </c>
      <c r="X288" s="223" t="str">
        <f t="shared" si="80"/>
        <v/>
      </c>
      <c r="Y288" s="223" t="str">
        <f t="shared" si="81"/>
        <v/>
      </c>
      <c r="Z288" s="223"/>
      <c r="AA288" s="223"/>
      <c r="AB288" s="223"/>
    </row>
    <row r="289" spans="1:28" ht="15">
      <c r="A289" s="182" t="str">
        <f>'New City'!D289</f>
        <v>OK</v>
      </c>
      <c r="B289" s="161"/>
      <c r="C289" s="161"/>
      <c r="D289" s="161"/>
      <c r="E289" s="160"/>
      <c r="F289" s="161"/>
      <c r="G289" s="161"/>
      <c r="H289" s="161"/>
      <c r="I289" s="161"/>
      <c r="J289" s="195"/>
      <c r="K289" s="201"/>
      <c r="L289" s="161"/>
      <c r="M289" s="161"/>
      <c r="N289" s="161"/>
      <c r="O289" s="161"/>
      <c r="P289" s="206"/>
      <c r="Q289" s="269"/>
      <c r="R289" s="269"/>
      <c r="S289" s="269"/>
      <c r="T289" s="213" t="str">
        <f t="shared" si="76"/>
        <v/>
      </c>
      <c r="U289" s="215" t="str">
        <f t="shared" si="77"/>
        <v/>
      </c>
      <c r="V289" s="215" t="str">
        <f t="shared" si="78"/>
        <v>PA-USCRI-02</v>
      </c>
      <c r="W289" s="223" t="str">
        <f t="shared" si="79"/>
        <v/>
      </c>
      <c r="X289" s="223" t="str">
        <f t="shared" si="80"/>
        <v/>
      </c>
      <c r="Y289" s="223" t="str">
        <f t="shared" si="81"/>
        <v/>
      </c>
      <c r="Z289" s="223"/>
      <c r="AA289" s="223"/>
      <c r="AB289" s="223"/>
    </row>
    <row r="290" spans="1:28" ht="15">
      <c r="A290" s="182" t="str">
        <f>'New City'!D290</f>
        <v>OK</v>
      </c>
      <c r="B290" s="161"/>
      <c r="C290" s="161"/>
      <c r="D290" s="161"/>
      <c r="E290" s="160"/>
      <c r="F290" s="161"/>
      <c r="G290" s="161"/>
      <c r="H290" s="161"/>
      <c r="I290" s="161"/>
      <c r="J290" s="195"/>
      <c r="K290" s="201"/>
      <c r="L290" s="161"/>
      <c r="M290" s="161"/>
      <c r="N290" s="161"/>
      <c r="O290" s="161"/>
      <c r="P290" s="206"/>
      <c r="Q290" s="269"/>
      <c r="R290" s="269"/>
      <c r="S290" s="269"/>
      <c r="T290" s="213" t="str">
        <f t="shared" si="76"/>
        <v/>
      </c>
      <c r="U290" s="215" t="str">
        <f t="shared" si="77"/>
        <v/>
      </c>
      <c r="V290" s="215" t="str">
        <f t="shared" si="78"/>
        <v>PA-USCRI-02</v>
      </c>
      <c r="W290" s="223" t="str">
        <f t="shared" si="79"/>
        <v/>
      </c>
      <c r="X290" s="223" t="str">
        <f t="shared" si="80"/>
        <v/>
      </c>
      <c r="Y290" s="223" t="str">
        <f t="shared" si="81"/>
        <v/>
      </c>
      <c r="Z290" s="223"/>
      <c r="AA290" s="223"/>
      <c r="AB290" s="223"/>
    </row>
    <row r="291" spans="1:28" ht="15">
      <c r="A291" s="182" t="str">
        <f>'New City'!D291</f>
        <v>OK</v>
      </c>
      <c r="B291" s="161"/>
      <c r="C291" s="161"/>
      <c r="D291" s="161"/>
      <c r="E291" s="160"/>
      <c r="F291" s="161"/>
      <c r="G291" s="161"/>
      <c r="H291" s="161"/>
      <c r="I291" s="161"/>
      <c r="J291" s="195"/>
      <c r="K291" s="201"/>
      <c r="L291" s="161"/>
      <c r="M291" s="161"/>
      <c r="N291" s="161"/>
      <c r="O291" s="161"/>
      <c r="P291" s="206"/>
      <c r="Q291" s="269"/>
      <c r="R291" s="269"/>
      <c r="S291" s="269"/>
      <c r="T291" s="213" t="str">
        <f t="shared" si="76"/>
        <v/>
      </c>
      <c r="U291" s="215" t="str">
        <f t="shared" si="77"/>
        <v/>
      </c>
      <c r="V291" s="215" t="str">
        <f t="shared" si="78"/>
        <v>PA-USCRI-02</v>
      </c>
      <c r="W291" s="223" t="str">
        <f t="shared" si="79"/>
        <v/>
      </c>
      <c r="X291" s="223" t="str">
        <f t="shared" si="80"/>
        <v/>
      </c>
      <c r="Y291" s="223" t="str">
        <f t="shared" si="81"/>
        <v/>
      </c>
      <c r="Z291" s="223"/>
      <c r="AA291" s="223"/>
      <c r="AB291" s="223"/>
    </row>
    <row r="292" spans="1:28" ht="15">
      <c r="A292" s="182" t="str">
        <f>'New City'!D292</f>
        <v>OK</v>
      </c>
      <c r="B292" s="161"/>
      <c r="C292" s="161"/>
      <c r="D292" s="161"/>
      <c r="E292" s="160"/>
      <c r="F292" s="161"/>
      <c r="G292" s="161"/>
      <c r="H292" s="161"/>
      <c r="I292" s="161"/>
      <c r="J292" s="195"/>
      <c r="K292" s="201"/>
      <c r="L292" s="161"/>
      <c r="M292" s="161"/>
      <c r="N292" s="161"/>
      <c r="O292" s="161"/>
      <c r="P292" s="206"/>
      <c r="Q292" s="269"/>
      <c r="R292" s="269"/>
      <c r="S292" s="269"/>
      <c r="T292" s="213" t="str">
        <f t="shared" si="76"/>
        <v/>
      </c>
      <c r="U292" s="215" t="str">
        <f t="shared" si="77"/>
        <v/>
      </c>
      <c r="V292" s="215" t="str">
        <f t="shared" si="78"/>
        <v>PA-USCRI-02</v>
      </c>
      <c r="W292" s="223" t="str">
        <f t="shared" si="79"/>
        <v/>
      </c>
      <c r="X292" s="223" t="str">
        <f t="shared" si="80"/>
        <v/>
      </c>
      <c r="Y292" s="223" t="str">
        <f t="shared" si="81"/>
        <v/>
      </c>
      <c r="Z292" s="223"/>
      <c r="AA292" s="223"/>
      <c r="AB292" s="223"/>
    </row>
    <row r="293" spans="1:28" ht="15">
      <c r="A293" s="182" t="str">
        <f>'New City'!D293</f>
        <v>OK</v>
      </c>
      <c r="B293" s="161"/>
      <c r="C293" s="161"/>
      <c r="D293" s="161"/>
      <c r="E293" s="160"/>
      <c r="F293" s="161"/>
      <c r="G293" s="161"/>
      <c r="H293" s="161"/>
      <c r="I293" s="161"/>
      <c r="J293" s="195"/>
      <c r="K293" s="201"/>
      <c r="L293" s="161"/>
      <c r="M293" s="161"/>
      <c r="N293" s="161"/>
      <c r="O293" s="161"/>
      <c r="P293" s="206"/>
      <c r="Q293" s="269"/>
      <c r="R293" s="269"/>
      <c r="S293" s="269"/>
      <c r="T293" s="213" t="str">
        <f t="shared" si="76"/>
        <v/>
      </c>
      <c r="U293" s="215" t="str">
        <f t="shared" si="77"/>
        <v/>
      </c>
      <c r="V293" s="215" t="str">
        <f t="shared" si="78"/>
        <v>PA-USCRI-02</v>
      </c>
      <c r="W293" s="223" t="str">
        <f t="shared" si="79"/>
        <v/>
      </c>
      <c r="X293" s="223" t="str">
        <f t="shared" si="80"/>
        <v/>
      </c>
      <c r="Y293" s="223" t="str">
        <f t="shared" si="81"/>
        <v/>
      </c>
      <c r="Z293" s="223"/>
      <c r="AA293" s="223"/>
      <c r="AB293" s="223"/>
    </row>
    <row r="294" spans="1:28" ht="15">
      <c r="A294" s="182" t="str">
        <f>'New City'!D294</f>
        <v>OK</v>
      </c>
      <c r="B294" s="161"/>
      <c r="C294" s="161"/>
      <c r="D294" s="161"/>
      <c r="E294" s="160"/>
      <c r="F294" s="161"/>
      <c r="G294" s="161"/>
      <c r="H294" s="161"/>
      <c r="I294" s="161"/>
      <c r="J294" s="195"/>
      <c r="K294" s="201"/>
      <c r="L294" s="161"/>
      <c r="M294" s="161"/>
      <c r="N294" s="161"/>
      <c r="O294" s="161"/>
      <c r="P294" s="206"/>
      <c r="Q294" s="269"/>
      <c r="R294" s="269"/>
      <c r="S294" s="269"/>
      <c r="T294" s="213" t="str">
        <f t="shared" si="76"/>
        <v/>
      </c>
      <c r="U294" s="215" t="str">
        <f t="shared" si="77"/>
        <v/>
      </c>
      <c r="V294" s="215" t="str">
        <f t="shared" si="78"/>
        <v>PA-USCRI-02</v>
      </c>
      <c r="W294" s="223" t="str">
        <f t="shared" si="79"/>
        <v/>
      </c>
      <c r="X294" s="223" t="str">
        <f t="shared" si="80"/>
        <v/>
      </c>
      <c r="Y294" s="223" t="str">
        <f t="shared" si="81"/>
        <v/>
      </c>
      <c r="Z294" s="223"/>
      <c r="AA294" s="223"/>
      <c r="AB294" s="223"/>
    </row>
    <row r="295" spans="1:28" ht="15">
      <c r="A295" s="182" t="str">
        <f>'New City'!D295</f>
        <v>OK</v>
      </c>
      <c r="B295" s="161"/>
      <c r="C295" s="161"/>
      <c r="D295" s="161"/>
      <c r="E295" s="160"/>
      <c r="F295" s="161"/>
      <c r="G295" s="161"/>
      <c r="H295" s="161"/>
      <c r="I295" s="161"/>
      <c r="J295" s="195"/>
      <c r="K295" s="201"/>
      <c r="L295" s="161"/>
      <c r="M295" s="161"/>
      <c r="N295" s="161"/>
      <c r="O295" s="161"/>
      <c r="P295" s="206"/>
      <c r="Q295" s="269"/>
      <c r="R295" s="269"/>
      <c r="S295" s="269"/>
      <c r="T295" s="213" t="str">
        <f t="shared" si="76"/>
        <v/>
      </c>
      <c r="U295" s="215" t="str">
        <f t="shared" si="77"/>
        <v/>
      </c>
      <c r="V295" s="215" t="str">
        <f t="shared" si="78"/>
        <v>PA-USCRI-02</v>
      </c>
      <c r="W295" s="223" t="str">
        <f t="shared" si="79"/>
        <v/>
      </c>
      <c r="X295" s="223" t="str">
        <f t="shared" si="80"/>
        <v/>
      </c>
      <c r="Y295" s="223" t="str">
        <f t="shared" si="81"/>
        <v/>
      </c>
      <c r="Z295" s="223"/>
      <c r="AA295" s="223"/>
      <c r="AB295" s="223"/>
    </row>
    <row r="296" spans="1:28" ht="15">
      <c r="A296" s="182" t="str">
        <f>'New City'!D296</f>
        <v>OK</v>
      </c>
      <c r="B296" s="161"/>
      <c r="C296" s="161"/>
      <c r="D296" s="161"/>
      <c r="E296" s="160"/>
      <c r="F296" s="161"/>
      <c r="G296" s="161"/>
      <c r="H296" s="161"/>
      <c r="I296" s="161"/>
      <c r="J296" s="195"/>
      <c r="K296" s="201"/>
      <c r="L296" s="161"/>
      <c r="M296" s="161"/>
      <c r="N296" s="161"/>
      <c r="O296" s="161"/>
      <c r="P296" s="206"/>
      <c r="Q296" s="269"/>
      <c r="R296" s="269"/>
      <c r="S296" s="269"/>
      <c r="T296" s="213" t="str">
        <f t="shared" si="76"/>
        <v/>
      </c>
      <c r="U296" s="215" t="str">
        <f t="shared" si="77"/>
        <v/>
      </c>
      <c r="V296" s="215" t="str">
        <f t="shared" si="78"/>
        <v>PA-USCRI-02</v>
      </c>
      <c r="W296" s="223" t="str">
        <f t="shared" si="79"/>
        <v/>
      </c>
      <c r="X296" s="223" t="str">
        <f t="shared" si="80"/>
        <v/>
      </c>
      <c r="Y296" s="223" t="str">
        <f t="shared" si="81"/>
        <v/>
      </c>
      <c r="Z296" s="223"/>
      <c r="AA296" s="223"/>
      <c r="AB296" s="223"/>
    </row>
    <row r="297" spans="1:28" ht="15">
      <c r="A297" s="182" t="str">
        <f>'New City'!D297</f>
        <v>OK</v>
      </c>
      <c r="B297" s="161"/>
      <c r="C297" s="161"/>
      <c r="D297" s="161"/>
      <c r="E297" s="160"/>
      <c r="F297" s="161"/>
      <c r="G297" s="161"/>
      <c r="H297" s="161"/>
      <c r="I297" s="161"/>
      <c r="J297" s="195"/>
      <c r="K297" s="201"/>
      <c r="L297" s="161"/>
      <c r="M297" s="161"/>
      <c r="N297" s="161"/>
      <c r="O297" s="161"/>
      <c r="P297" s="206"/>
      <c r="Q297" s="269"/>
      <c r="R297" s="269"/>
      <c r="S297" s="269"/>
      <c r="T297" s="213" t="str">
        <f t="shared" si="76"/>
        <v/>
      </c>
      <c r="U297" s="215" t="str">
        <f t="shared" si="77"/>
        <v/>
      </c>
      <c r="V297" s="215" t="str">
        <f t="shared" si="78"/>
        <v>PA-USCRI-02</v>
      </c>
      <c r="W297" s="223" t="str">
        <f t="shared" si="79"/>
        <v/>
      </c>
      <c r="X297" s="223" t="str">
        <f t="shared" si="80"/>
        <v/>
      </c>
      <c r="Y297" s="223" t="str">
        <f t="shared" si="81"/>
        <v/>
      </c>
      <c r="Z297" s="223"/>
      <c r="AA297" s="223"/>
      <c r="AB297" s="223"/>
    </row>
    <row r="298" spans="1:28" ht="15">
      <c r="A298" s="182" t="str">
        <f>'New City'!D298</f>
        <v>OK</v>
      </c>
      <c r="B298" s="161"/>
      <c r="C298" s="161"/>
      <c r="D298" s="161"/>
      <c r="E298" s="160"/>
      <c r="F298" s="161"/>
      <c r="G298" s="161"/>
      <c r="H298" s="161"/>
      <c r="I298" s="161"/>
      <c r="J298" s="195"/>
      <c r="K298" s="201"/>
      <c r="L298" s="161"/>
      <c r="M298" s="161"/>
      <c r="N298" s="161"/>
      <c r="O298" s="161"/>
      <c r="P298" s="206"/>
      <c r="Q298" s="269"/>
      <c r="R298" s="269"/>
      <c r="S298" s="269"/>
      <c r="T298" s="213" t="str">
        <f t="shared" si="76"/>
        <v/>
      </c>
      <c r="U298" s="215" t="str">
        <f t="shared" si="77"/>
        <v/>
      </c>
      <c r="V298" s="215" t="str">
        <f t="shared" si="78"/>
        <v>PA-USCRI-02</v>
      </c>
      <c r="W298" s="223" t="str">
        <f t="shared" si="79"/>
        <v/>
      </c>
      <c r="X298" s="223" t="str">
        <f t="shared" si="80"/>
        <v/>
      </c>
      <c r="Y298" s="223" t="str">
        <f t="shared" si="81"/>
        <v/>
      </c>
      <c r="Z298" s="223"/>
      <c r="AA298" s="223"/>
      <c r="AB298" s="223"/>
    </row>
    <row r="299" spans="1:28" ht="15">
      <c r="A299" s="182" t="str">
        <f>'New City'!D299</f>
        <v>OK</v>
      </c>
      <c r="B299" s="161"/>
      <c r="C299" s="161"/>
      <c r="D299" s="161"/>
      <c r="E299" s="160"/>
      <c r="F299" s="161"/>
      <c r="G299" s="161"/>
      <c r="H299" s="161"/>
      <c r="I299" s="161"/>
      <c r="J299" s="195"/>
      <c r="K299" s="201"/>
      <c r="L299" s="161"/>
      <c r="M299" s="161"/>
      <c r="N299" s="161"/>
      <c r="O299" s="161"/>
      <c r="P299" s="206"/>
      <c r="Q299" s="269"/>
      <c r="R299" s="269"/>
      <c r="S299" s="269"/>
      <c r="T299" s="213" t="str">
        <f t="shared" si="76"/>
        <v/>
      </c>
      <c r="U299" s="215" t="str">
        <f t="shared" si="77"/>
        <v/>
      </c>
      <c r="V299" s="215" t="str">
        <f t="shared" si="78"/>
        <v>PA-USCRI-02</v>
      </c>
      <c r="W299" s="223" t="str">
        <f t="shared" si="79"/>
        <v/>
      </c>
      <c r="X299" s="223" t="str">
        <f t="shared" si="80"/>
        <v/>
      </c>
      <c r="Y299" s="223" t="str">
        <f t="shared" si="81"/>
        <v/>
      </c>
      <c r="Z299" s="223"/>
      <c r="AA299" s="223"/>
      <c r="AB299" s="223"/>
    </row>
    <row r="300" spans="1:28" ht="15">
      <c r="A300" s="182" t="str">
        <f>'New City'!D300</f>
        <v>OK</v>
      </c>
      <c r="B300" s="161"/>
      <c r="C300" s="161"/>
      <c r="D300" s="161"/>
      <c r="E300" s="160"/>
      <c r="F300" s="161"/>
      <c r="G300" s="161"/>
      <c r="H300" s="161"/>
      <c r="I300" s="161"/>
      <c r="J300" s="195"/>
      <c r="K300" s="201"/>
      <c r="L300" s="161"/>
      <c r="M300" s="161"/>
      <c r="N300" s="161"/>
      <c r="O300" s="161"/>
      <c r="P300" s="206"/>
      <c r="Q300" s="269"/>
      <c r="R300" s="269"/>
      <c r="S300" s="269"/>
      <c r="T300" s="213" t="str">
        <f t="shared" si="76"/>
        <v/>
      </c>
      <c r="U300" s="215" t="str">
        <f t="shared" si="77"/>
        <v/>
      </c>
      <c r="V300" s="215" t="str">
        <f t="shared" si="78"/>
        <v>PA-USCRI-02</v>
      </c>
      <c r="W300" s="223" t="str">
        <f t="shared" si="79"/>
        <v/>
      </c>
      <c r="X300" s="223" t="str">
        <f t="shared" si="80"/>
        <v/>
      </c>
      <c r="Y300" s="223" t="str">
        <f t="shared" si="81"/>
        <v/>
      </c>
      <c r="Z300" s="223"/>
      <c r="AA300" s="223"/>
      <c r="AB300" s="223"/>
    </row>
    <row r="301" spans="1:28" ht="15">
      <c r="A301" s="182" t="str">
        <f>'New City'!D301</f>
        <v>OK</v>
      </c>
      <c r="B301" s="161"/>
      <c r="C301" s="161"/>
      <c r="D301" s="161"/>
      <c r="E301" s="160"/>
      <c r="F301" s="161"/>
      <c r="G301" s="161"/>
      <c r="H301" s="161"/>
      <c r="I301" s="161"/>
      <c r="J301" s="195"/>
      <c r="K301" s="201"/>
      <c r="L301" s="161"/>
      <c r="M301" s="161"/>
      <c r="N301" s="161"/>
      <c r="O301" s="161"/>
      <c r="P301" s="206"/>
      <c r="Q301" s="269"/>
      <c r="R301" s="269"/>
      <c r="S301" s="269"/>
      <c r="T301" s="213" t="str">
        <f t="shared" si="76"/>
        <v/>
      </c>
      <c r="U301" s="215" t="str">
        <f t="shared" si="77"/>
        <v/>
      </c>
      <c r="V301" s="215" t="str">
        <f t="shared" si="78"/>
        <v>PA-USCRI-02</v>
      </c>
      <c r="W301" s="223" t="str">
        <f t="shared" si="79"/>
        <v/>
      </c>
      <c r="X301" s="223" t="str">
        <f t="shared" si="80"/>
        <v/>
      </c>
      <c r="Y301" s="223" t="str">
        <f t="shared" si="81"/>
        <v/>
      </c>
      <c r="Z301" s="223"/>
      <c r="AA301" s="223"/>
      <c r="AB301" s="223"/>
    </row>
    <row r="302" spans="1:28" ht="15">
      <c r="A302" s="182" t="str">
        <f>'New City'!D302</f>
        <v>OK</v>
      </c>
      <c r="B302" s="161"/>
      <c r="C302" s="161"/>
      <c r="D302" s="161"/>
      <c r="E302" s="160"/>
      <c r="F302" s="161"/>
      <c r="G302" s="161"/>
      <c r="H302" s="161"/>
      <c r="I302" s="161"/>
      <c r="J302" s="195"/>
      <c r="K302" s="201"/>
      <c r="L302" s="161"/>
      <c r="M302" s="161"/>
      <c r="N302" s="161"/>
      <c r="O302" s="161"/>
      <c r="P302" s="206"/>
      <c r="Q302" s="269"/>
      <c r="R302" s="269"/>
      <c r="S302" s="269"/>
      <c r="T302" s="213" t="str">
        <f t="shared" si="76"/>
        <v/>
      </c>
      <c r="U302" s="215" t="str">
        <f t="shared" si="77"/>
        <v/>
      </c>
      <c r="V302" s="215" t="str">
        <f t="shared" si="78"/>
        <v>PA-USCRI-02</v>
      </c>
      <c r="W302" s="223" t="str">
        <f t="shared" si="79"/>
        <v/>
      </c>
      <c r="X302" s="223" t="str">
        <f t="shared" si="80"/>
        <v/>
      </c>
      <c r="Y302" s="223" t="str">
        <f t="shared" si="81"/>
        <v/>
      </c>
      <c r="Z302" s="223"/>
      <c r="AA302" s="223"/>
      <c r="AB302" s="223"/>
    </row>
    <row r="303" spans="1:28" ht="15">
      <c r="A303" s="182" t="str">
        <f>'New City'!D303</f>
        <v>OK</v>
      </c>
      <c r="B303" s="161"/>
      <c r="C303" s="161"/>
      <c r="D303" s="161"/>
      <c r="E303" s="160"/>
      <c r="F303" s="161"/>
      <c r="G303" s="161"/>
      <c r="H303" s="161"/>
      <c r="I303" s="161"/>
      <c r="J303" s="195"/>
      <c r="K303" s="201"/>
      <c r="L303" s="161"/>
      <c r="M303" s="161"/>
      <c r="N303" s="161"/>
      <c r="O303" s="161"/>
      <c r="P303" s="206"/>
      <c r="Q303" s="269"/>
      <c r="R303" s="269"/>
      <c r="S303" s="269"/>
      <c r="T303" s="213" t="str">
        <f t="shared" si="76"/>
        <v/>
      </c>
      <c r="U303" s="215" t="str">
        <f t="shared" si="77"/>
        <v/>
      </c>
      <c r="V303" s="215" t="str">
        <f t="shared" si="78"/>
        <v>PA-USCRI-02</v>
      </c>
      <c r="W303" s="223" t="str">
        <f t="shared" si="79"/>
        <v/>
      </c>
      <c r="X303" s="223" t="str">
        <f t="shared" si="80"/>
        <v/>
      </c>
      <c r="Y303" s="223" t="str">
        <f t="shared" si="81"/>
        <v/>
      </c>
      <c r="Z303" s="223"/>
      <c r="AA303" s="223"/>
      <c r="AB303" s="223"/>
    </row>
    <row r="304" spans="1:28" ht="15">
      <c r="A304" s="182" t="str">
        <f>'New City'!D304</f>
        <v>OK</v>
      </c>
      <c r="B304" s="161"/>
      <c r="C304" s="161"/>
      <c r="D304" s="161"/>
      <c r="E304" s="160"/>
      <c r="F304" s="161"/>
      <c r="G304" s="161"/>
      <c r="H304" s="161"/>
      <c r="I304" s="161"/>
      <c r="J304" s="195"/>
      <c r="K304" s="201"/>
      <c r="L304" s="161"/>
      <c r="M304" s="161"/>
      <c r="N304" s="161"/>
      <c r="O304" s="161"/>
      <c r="P304" s="206"/>
      <c r="Q304" s="269"/>
      <c r="R304" s="269"/>
      <c r="S304" s="269"/>
      <c r="T304" s="213" t="str">
        <f t="shared" si="76"/>
        <v/>
      </c>
      <c r="U304" s="215" t="str">
        <f t="shared" si="77"/>
        <v/>
      </c>
      <c r="V304" s="215" t="str">
        <f t="shared" si="78"/>
        <v>PA-USCRI-02</v>
      </c>
      <c r="W304" s="223" t="str">
        <f t="shared" si="79"/>
        <v/>
      </c>
      <c r="X304" s="223" t="str">
        <f t="shared" si="80"/>
        <v/>
      </c>
      <c r="Y304" s="223" t="str">
        <f t="shared" si="81"/>
        <v/>
      </c>
      <c r="Z304" s="223"/>
      <c r="AA304" s="223"/>
      <c r="AB304" s="223"/>
    </row>
    <row r="305" spans="1:28" ht="15">
      <c r="A305" s="182" t="str">
        <f>'New City'!D305</f>
        <v>OK</v>
      </c>
      <c r="B305" s="161"/>
      <c r="C305" s="161"/>
      <c r="D305" s="161"/>
      <c r="E305" s="160"/>
      <c r="F305" s="161"/>
      <c r="G305" s="161"/>
      <c r="H305" s="161"/>
      <c r="I305" s="161"/>
      <c r="J305" s="195"/>
      <c r="K305" s="201"/>
      <c r="L305" s="161"/>
      <c r="M305" s="161"/>
      <c r="N305" s="161"/>
      <c r="O305" s="161"/>
      <c r="P305" s="206"/>
      <c r="Q305" s="269"/>
      <c r="R305" s="269"/>
      <c r="S305" s="269"/>
      <c r="T305" s="213" t="str">
        <f t="shared" si="76"/>
        <v/>
      </c>
      <c r="U305" s="215" t="str">
        <f t="shared" si="77"/>
        <v/>
      </c>
      <c r="V305" s="215" t="str">
        <f t="shared" si="78"/>
        <v>PA-USCRI-02</v>
      </c>
      <c r="W305" s="223" t="str">
        <f t="shared" si="79"/>
        <v/>
      </c>
      <c r="X305" s="223" t="str">
        <f t="shared" si="80"/>
        <v/>
      </c>
      <c r="Y305" s="223" t="str">
        <f t="shared" si="81"/>
        <v/>
      </c>
      <c r="Z305" s="223"/>
      <c r="AA305" s="223"/>
      <c r="AB305" s="223"/>
    </row>
    <row r="306" spans="1:28" ht="15">
      <c r="A306" s="182" t="str">
        <f>'New City'!D306</f>
        <v>OK</v>
      </c>
      <c r="B306" s="161"/>
      <c r="C306" s="161"/>
      <c r="D306" s="161"/>
      <c r="E306" s="160"/>
      <c r="F306" s="161"/>
      <c r="G306" s="161"/>
      <c r="H306" s="161"/>
      <c r="I306" s="161"/>
      <c r="J306" s="195"/>
      <c r="K306" s="201"/>
      <c r="L306" s="161"/>
      <c r="M306" s="161"/>
      <c r="N306" s="161"/>
      <c r="O306" s="161"/>
      <c r="P306" s="206"/>
      <c r="Q306" s="269"/>
      <c r="R306" s="269"/>
      <c r="S306" s="269"/>
      <c r="T306" s="213" t="str">
        <f t="shared" si="76"/>
        <v/>
      </c>
      <c r="U306" s="215" t="str">
        <f t="shared" si="77"/>
        <v/>
      </c>
      <c r="V306" s="215" t="str">
        <f t="shared" si="78"/>
        <v>PA-USCRI-02</v>
      </c>
      <c r="W306" s="223" t="str">
        <f t="shared" si="79"/>
        <v/>
      </c>
      <c r="X306" s="223" t="str">
        <f t="shared" si="80"/>
        <v/>
      </c>
      <c r="Y306" s="223" t="str">
        <f t="shared" si="81"/>
        <v/>
      </c>
      <c r="Z306" s="223"/>
      <c r="AA306" s="223"/>
      <c r="AB306" s="223"/>
    </row>
    <row r="307" spans="1:28" ht="15">
      <c r="A307" s="182" t="str">
        <f>'New City'!D307</f>
        <v>OK</v>
      </c>
      <c r="B307" s="161"/>
      <c r="C307" s="161"/>
      <c r="D307" s="161"/>
      <c r="E307" s="160"/>
      <c r="F307" s="161"/>
      <c r="G307" s="161"/>
      <c r="H307" s="161"/>
      <c r="I307" s="161"/>
      <c r="J307" s="195"/>
      <c r="K307" s="201"/>
      <c r="L307" s="161"/>
      <c r="M307" s="161"/>
      <c r="N307" s="161"/>
      <c r="O307" s="161"/>
      <c r="P307" s="206"/>
      <c r="Q307" s="269"/>
      <c r="R307" s="269"/>
      <c r="S307" s="269"/>
      <c r="T307" s="213" t="str">
        <f t="shared" si="76"/>
        <v/>
      </c>
      <c r="U307" s="215" t="str">
        <f t="shared" si="77"/>
        <v/>
      </c>
      <c r="V307" s="215" t="str">
        <f t="shared" si="78"/>
        <v>PA-USCRI-02</v>
      </c>
      <c r="W307" s="223" t="str">
        <f t="shared" si="79"/>
        <v/>
      </c>
      <c r="X307" s="223" t="str">
        <f t="shared" si="80"/>
        <v/>
      </c>
      <c r="Y307" s="223" t="str">
        <f t="shared" si="81"/>
        <v/>
      </c>
      <c r="Z307" s="223"/>
      <c r="AA307" s="223"/>
      <c r="AB307" s="223"/>
    </row>
    <row r="308" spans="1:28" ht="15">
      <c r="A308" s="182" t="str">
        <f>'New City'!D308</f>
        <v>OK</v>
      </c>
      <c r="B308" s="161"/>
      <c r="C308" s="161"/>
      <c r="D308" s="161"/>
      <c r="E308" s="160"/>
      <c r="F308" s="161"/>
      <c r="G308" s="161"/>
      <c r="H308" s="161"/>
      <c r="I308" s="161"/>
      <c r="J308" s="195"/>
      <c r="K308" s="201"/>
      <c r="L308" s="161"/>
      <c r="M308" s="161"/>
      <c r="N308" s="161"/>
      <c r="O308" s="161"/>
      <c r="P308" s="206"/>
      <c r="Q308" s="269"/>
      <c r="R308" s="269"/>
      <c r="S308" s="269"/>
      <c r="T308" s="213" t="str">
        <f t="shared" si="76"/>
        <v/>
      </c>
      <c r="U308" s="215" t="str">
        <f t="shared" si="77"/>
        <v/>
      </c>
      <c r="V308" s="215" t="str">
        <f t="shared" si="78"/>
        <v>PA-USCRI-02</v>
      </c>
      <c r="W308" s="223" t="str">
        <f t="shared" si="79"/>
        <v/>
      </c>
      <c r="X308" s="223" t="str">
        <f t="shared" si="80"/>
        <v/>
      </c>
      <c r="Y308" s="223" t="str">
        <f t="shared" si="81"/>
        <v/>
      </c>
      <c r="Z308" s="223"/>
      <c r="AA308" s="223"/>
      <c r="AB308" s="223"/>
    </row>
    <row r="309" spans="1:28" ht="15">
      <c r="A309" s="182" t="str">
        <f>'New City'!D309</f>
        <v>OK</v>
      </c>
      <c r="B309" s="161"/>
      <c r="C309" s="161"/>
      <c r="D309" s="161"/>
      <c r="E309" s="160"/>
      <c r="F309" s="161"/>
      <c r="G309" s="161"/>
      <c r="H309" s="161"/>
      <c r="I309" s="161"/>
      <c r="J309" s="195"/>
      <c r="K309" s="201"/>
      <c r="L309" s="161"/>
      <c r="M309" s="161"/>
      <c r="N309" s="161"/>
      <c r="O309" s="161"/>
      <c r="P309" s="206"/>
      <c r="Q309" s="269"/>
      <c r="R309" s="269"/>
      <c r="S309" s="269"/>
      <c r="T309" s="213" t="str">
        <f t="shared" si="76"/>
        <v/>
      </c>
      <c r="U309" s="215" t="str">
        <f t="shared" si="77"/>
        <v/>
      </c>
      <c r="V309" s="215" t="str">
        <f t="shared" si="78"/>
        <v>PA-USCRI-02</v>
      </c>
      <c r="W309" s="223" t="str">
        <f t="shared" si="79"/>
        <v/>
      </c>
      <c r="X309" s="223" t="str">
        <f t="shared" si="80"/>
        <v/>
      </c>
      <c r="Y309" s="223" t="str">
        <f t="shared" si="81"/>
        <v/>
      </c>
      <c r="Z309" s="223"/>
      <c r="AA309" s="223"/>
      <c r="AB309" s="223"/>
    </row>
    <row r="310" spans="1:28" ht="15">
      <c r="A310" s="182" t="str">
        <f>'New City'!D310</f>
        <v>OK</v>
      </c>
      <c r="B310" s="161"/>
      <c r="C310" s="161"/>
      <c r="D310" s="161"/>
      <c r="E310" s="160"/>
      <c r="F310" s="161"/>
      <c r="G310" s="161"/>
      <c r="H310" s="161"/>
      <c r="I310" s="161"/>
      <c r="J310" s="195"/>
      <c r="K310" s="201"/>
      <c r="L310" s="161"/>
      <c r="M310" s="161"/>
      <c r="N310" s="161"/>
      <c r="O310" s="161"/>
      <c r="P310" s="206"/>
      <c r="Q310" s="269"/>
      <c r="R310" s="269"/>
      <c r="S310" s="269"/>
      <c r="T310" s="213" t="str">
        <f t="shared" si="76"/>
        <v/>
      </c>
      <c r="U310" s="215" t="str">
        <f t="shared" si="77"/>
        <v/>
      </c>
      <c r="V310" s="215" t="str">
        <f t="shared" si="78"/>
        <v>PA-USCRI-02</v>
      </c>
      <c r="W310" s="223" t="str">
        <f t="shared" ref="W310:W323" si="82">IF(COUNTIF(AN:AN,Q:Q),"OK","")</f>
        <v/>
      </c>
      <c r="X310" s="223" t="str">
        <f t="shared" ref="X310:X323" si="83">IF(W310="OK",Q310,"")</f>
        <v/>
      </c>
      <c r="Y310" s="223" t="str">
        <f t="shared" ref="Y310:Y323" si="84">IF(W310="OK",S310,"")</f>
        <v/>
      </c>
      <c r="Z310" s="223"/>
      <c r="AA310" s="223"/>
      <c r="AB310" s="223"/>
    </row>
    <row r="311" spans="1:28" ht="15">
      <c r="A311" s="182" t="str">
        <f>'New City'!D311</f>
        <v>OK</v>
      </c>
      <c r="B311" s="161"/>
      <c r="C311" s="161"/>
      <c r="D311" s="161"/>
      <c r="E311" s="160"/>
      <c r="F311" s="161"/>
      <c r="G311" s="161"/>
      <c r="H311" s="161"/>
      <c r="I311" s="161"/>
      <c r="J311" s="195"/>
      <c r="K311" s="201"/>
      <c r="L311" s="161"/>
      <c r="M311" s="161"/>
      <c r="N311" s="161"/>
      <c r="O311" s="161"/>
      <c r="P311" s="206"/>
      <c r="Q311" s="269"/>
      <c r="R311" s="269"/>
      <c r="S311" s="269"/>
      <c r="T311" s="213" t="str">
        <f t="shared" si="76"/>
        <v/>
      </c>
      <c r="U311" s="215" t="str">
        <f t="shared" si="77"/>
        <v/>
      </c>
      <c r="V311" s="215" t="str">
        <f t="shared" si="78"/>
        <v>PA-USCRI-02</v>
      </c>
      <c r="W311" s="223" t="str">
        <f t="shared" si="82"/>
        <v/>
      </c>
      <c r="X311" s="223" t="str">
        <f t="shared" si="83"/>
        <v/>
      </c>
      <c r="Y311" s="223" t="str">
        <f t="shared" si="84"/>
        <v/>
      </c>
      <c r="Z311" s="223"/>
      <c r="AA311" s="223"/>
      <c r="AB311" s="223"/>
    </row>
    <row r="312" spans="1:28" ht="15">
      <c r="A312" s="182" t="str">
        <f>'New City'!D312</f>
        <v>OK</v>
      </c>
      <c r="B312" s="161"/>
      <c r="C312" s="161"/>
      <c r="D312" s="161"/>
      <c r="E312" s="160"/>
      <c r="F312" s="161"/>
      <c r="G312" s="161"/>
      <c r="H312" s="161"/>
      <c r="I312" s="161"/>
      <c r="J312" s="195"/>
      <c r="K312" s="201"/>
      <c r="L312" s="161"/>
      <c r="M312" s="161"/>
      <c r="N312" s="161"/>
      <c r="O312" s="161"/>
      <c r="P312" s="206"/>
      <c r="Q312" s="269"/>
      <c r="R312" s="269"/>
      <c r="S312" s="269"/>
      <c r="T312" s="213" t="str">
        <f t="shared" si="76"/>
        <v/>
      </c>
      <c r="U312" s="215" t="str">
        <f t="shared" si="77"/>
        <v/>
      </c>
      <c r="V312" s="215" t="str">
        <f t="shared" si="78"/>
        <v>PA-USCRI-02</v>
      </c>
      <c r="W312" s="223" t="str">
        <f t="shared" si="82"/>
        <v/>
      </c>
      <c r="X312" s="223" t="str">
        <f t="shared" si="83"/>
        <v/>
      </c>
      <c r="Y312" s="223" t="str">
        <f t="shared" si="84"/>
        <v/>
      </c>
      <c r="Z312" s="223"/>
      <c r="AA312" s="223"/>
      <c r="AB312" s="223"/>
    </row>
    <row r="313" spans="1:28" ht="15">
      <c r="A313" s="182" t="str">
        <f>'New City'!D313</f>
        <v>OK</v>
      </c>
      <c r="B313" s="161"/>
      <c r="C313" s="161"/>
      <c r="D313" s="161"/>
      <c r="E313" s="160"/>
      <c r="F313" s="161"/>
      <c r="G313" s="161"/>
      <c r="H313" s="161"/>
      <c r="I313" s="161"/>
      <c r="J313" s="195"/>
      <c r="K313" s="201"/>
      <c r="L313" s="161"/>
      <c r="M313" s="161"/>
      <c r="N313" s="161"/>
      <c r="O313" s="161"/>
      <c r="P313" s="206"/>
      <c r="Q313" s="269"/>
      <c r="R313" s="269"/>
      <c r="S313" s="269"/>
      <c r="T313" s="213" t="str">
        <f t="shared" si="76"/>
        <v/>
      </c>
      <c r="U313" s="215" t="str">
        <f t="shared" si="77"/>
        <v/>
      </c>
      <c r="V313" s="215" t="str">
        <f t="shared" si="78"/>
        <v>PA-USCRI-02</v>
      </c>
      <c r="W313" s="223" t="str">
        <f t="shared" si="82"/>
        <v/>
      </c>
      <c r="X313" s="223" t="str">
        <f t="shared" si="83"/>
        <v/>
      </c>
      <c r="Y313" s="223" t="str">
        <f t="shared" si="84"/>
        <v/>
      </c>
      <c r="Z313" s="223"/>
      <c r="AA313" s="223"/>
      <c r="AB313" s="223"/>
    </row>
    <row r="314" spans="1:28" ht="15">
      <c r="A314" s="182" t="str">
        <f>'New City'!D314</f>
        <v>OK</v>
      </c>
      <c r="B314" s="161"/>
      <c r="C314" s="161"/>
      <c r="D314" s="161"/>
      <c r="E314" s="160"/>
      <c r="F314" s="161"/>
      <c r="G314" s="161"/>
      <c r="H314" s="161"/>
      <c r="I314" s="161"/>
      <c r="J314" s="195"/>
      <c r="K314" s="201"/>
      <c r="L314" s="161"/>
      <c r="M314" s="161"/>
      <c r="N314" s="161"/>
      <c r="O314" s="161"/>
      <c r="P314" s="206"/>
      <c r="Q314" s="269"/>
      <c r="R314" s="269"/>
      <c r="S314" s="269"/>
      <c r="T314" s="213" t="str">
        <f t="shared" si="76"/>
        <v/>
      </c>
      <c r="U314" s="215" t="str">
        <f t="shared" si="77"/>
        <v/>
      </c>
      <c r="V314" s="215" t="str">
        <f t="shared" si="78"/>
        <v>PA-USCRI-02</v>
      </c>
      <c r="W314" s="223" t="str">
        <f t="shared" si="82"/>
        <v/>
      </c>
      <c r="X314" s="223" t="str">
        <f t="shared" si="83"/>
        <v/>
      </c>
      <c r="Y314" s="223" t="str">
        <f t="shared" si="84"/>
        <v/>
      </c>
      <c r="Z314" s="223"/>
      <c r="AA314" s="223"/>
      <c r="AB314" s="223"/>
    </row>
    <row r="315" spans="1:28" ht="15">
      <c r="A315" s="182" t="str">
        <f>'New City'!D315</f>
        <v>OK</v>
      </c>
      <c r="B315" s="161"/>
      <c r="C315" s="161"/>
      <c r="D315" s="161"/>
      <c r="E315" s="160"/>
      <c r="F315" s="161"/>
      <c r="G315" s="161"/>
      <c r="H315" s="161"/>
      <c r="I315" s="161"/>
      <c r="J315" s="195"/>
      <c r="K315" s="201"/>
      <c r="L315" s="161"/>
      <c r="M315" s="161"/>
      <c r="N315" s="161"/>
      <c r="O315" s="161"/>
      <c r="P315" s="206"/>
      <c r="Q315" s="269"/>
      <c r="R315" s="269"/>
      <c r="S315" s="269"/>
      <c r="T315" s="213" t="str">
        <f t="shared" si="76"/>
        <v/>
      </c>
      <c r="U315" s="215" t="str">
        <f t="shared" si="77"/>
        <v/>
      </c>
      <c r="V315" s="215" t="str">
        <f t="shared" si="78"/>
        <v>PA-USCRI-02</v>
      </c>
      <c r="W315" s="223" t="str">
        <f t="shared" si="82"/>
        <v/>
      </c>
      <c r="X315" s="223" t="str">
        <f t="shared" si="83"/>
        <v/>
      </c>
      <c r="Y315" s="223" t="str">
        <f t="shared" si="84"/>
        <v/>
      </c>
      <c r="Z315" s="223"/>
      <c r="AA315" s="223"/>
      <c r="AB315" s="223"/>
    </row>
    <row r="316" spans="1:28" ht="15">
      <c r="A316" s="182" t="str">
        <f>'New City'!D316</f>
        <v>OK</v>
      </c>
      <c r="B316" s="161"/>
      <c r="C316" s="161"/>
      <c r="D316" s="161"/>
      <c r="E316" s="160"/>
      <c r="F316" s="161"/>
      <c r="G316" s="161"/>
      <c r="H316" s="161"/>
      <c r="I316" s="161"/>
      <c r="J316" s="195"/>
      <c r="K316" s="201"/>
      <c r="L316" s="161"/>
      <c r="M316" s="161"/>
      <c r="N316" s="161"/>
      <c r="O316" s="161"/>
      <c r="P316" s="206"/>
      <c r="Q316" s="269"/>
      <c r="R316" s="269"/>
      <c r="S316" s="269"/>
      <c r="T316" s="213" t="str">
        <f t="shared" si="76"/>
        <v/>
      </c>
      <c r="U316" s="215" t="str">
        <f t="shared" si="77"/>
        <v/>
      </c>
      <c r="V316" s="215" t="str">
        <f t="shared" si="78"/>
        <v>PA-USCRI-02</v>
      </c>
      <c r="W316" s="223" t="str">
        <f t="shared" si="82"/>
        <v/>
      </c>
      <c r="X316" s="223" t="str">
        <f t="shared" si="83"/>
        <v/>
      </c>
      <c r="Y316" s="223" t="str">
        <f t="shared" si="84"/>
        <v/>
      </c>
      <c r="Z316" s="223"/>
      <c r="AA316" s="223"/>
      <c r="AB316" s="223"/>
    </row>
    <row r="317" spans="1:28" ht="15">
      <c r="A317" s="182" t="str">
        <f>'New City'!D317</f>
        <v>OK</v>
      </c>
      <c r="B317" s="161"/>
      <c r="C317" s="161"/>
      <c r="D317" s="161"/>
      <c r="E317" s="160"/>
      <c r="F317" s="161"/>
      <c r="G317" s="161"/>
      <c r="H317" s="161"/>
      <c r="I317" s="161"/>
      <c r="J317" s="195"/>
      <c r="K317" s="201"/>
      <c r="L317" s="161"/>
      <c r="M317" s="161"/>
      <c r="N317" s="161"/>
      <c r="O317" s="161"/>
      <c r="P317" s="206"/>
      <c r="Q317" s="269"/>
      <c r="R317" s="269"/>
      <c r="S317" s="269"/>
      <c r="T317" s="213" t="str">
        <f t="shared" si="76"/>
        <v/>
      </c>
      <c r="U317" s="215" t="str">
        <f t="shared" si="77"/>
        <v/>
      </c>
      <c r="V317" s="215" t="str">
        <f t="shared" si="78"/>
        <v>PA-USCRI-02</v>
      </c>
      <c r="W317" s="223" t="str">
        <f t="shared" si="82"/>
        <v/>
      </c>
      <c r="X317" s="223" t="str">
        <f t="shared" si="83"/>
        <v/>
      </c>
      <c r="Y317" s="223" t="str">
        <f t="shared" si="84"/>
        <v/>
      </c>
      <c r="Z317" s="223"/>
      <c r="AA317" s="223"/>
      <c r="AB317" s="223"/>
    </row>
    <row r="318" spans="1:28" ht="15">
      <c r="A318" s="182" t="str">
        <f>'New City'!D318</f>
        <v>OK</v>
      </c>
      <c r="B318" s="161"/>
      <c r="C318" s="161"/>
      <c r="D318" s="161"/>
      <c r="E318" s="160"/>
      <c r="F318" s="161"/>
      <c r="G318" s="161"/>
      <c r="H318" s="161"/>
      <c r="I318" s="161"/>
      <c r="J318" s="195"/>
      <c r="K318" s="201"/>
      <c r="L318" s="161"/>
      <c r="M318" s="161"/>
      <c r="N318" s="161"/>
      <c r="O318" s="161"/>
      <c r="P318" s="206"/>
      <c r="Q318" s="269"/>
      <c r="R318" s="269"/>
      <c r="S318" s="269"/>
      <c r="T318" s="213" t="str">
        <f t="shared" si="76"/>
        <v/>
      </c>
      <c r="U318" s="215" t="str">
        <f t="shared" si="77"/>
        <v/>
      </c>
      <c r="V318" s="215" t="str">
        <f t="shared" si="78"/>
        <v>PA-USCRI-02</v>
      </c>
      <c r="W318" s="223" t="str">
        <f t="shared" si="82"/>
        <v/>
      </c>
      <c r="X318" s="223" t="str">
        <f t="shared" si="83"/>
        <v/>
      </c>
      <c r="Y318" s="223" t="str">
        <f t="shared" si="84"/>
        <v/>
      </c>
      <c r="Z318" s="223"/>
      <c r="AA318" s="223"/>
      <c r="AB318" s="223"/>
    </row>
    <row r="319" spans="1:28" ht="15">
      <c r="A319" s="182" t="str">
        <f>'New City'!D319</f>
        <v>OK</v>
      </c>
      <c r="B319" s="161"/>
      <c r="C319" s="161"/>
      <c r="D319" s="161"/>
      <c r="E319" s="160"/>
      <c r="F319" s="161"/>
      <c r="G319" s="161"/>
      <c r="H319" s="161"/>
      <c r="I319" s="161"/>
      <c r="J319" s="195"/>
      <c r="K319" s="201"/>
      <c r="L319" s="161"/>
      <c r="M319" s="161"/>
      <c r="N319" s="161"/>
      <c r="O319" s="161"/>
      <c r="P319" s="206"/>
      <c r="Q319" s="269"/>
      <c r="R319" s="269"/>
      <c r="S319" s="269"/>
      <c r="T319" s="213" t="str">
        <f t="shared" si="76"/>
        <v/>
      </c>
      <c r="U319" s="215" t="str">
        <f t="shared" si="77"/>
        <v/>
      </c>
      <c r="V319" s="215" t="str">
        <f t="shared" si="78"/>
        <v>PA-USCRI-02</v>
      </c>
      <c r="W319" s="223" t="str">
        <f t="shared" si="82"/>
        <v/>
      </c>
      <c r="X319" s="223" t="str">
        <f t="shared" si="83"/>
        <v/>
      </c>
      <c r="Y319" s="223" t="str">
        <f t="shared" si="84"/>
        <v/>
      </c>
      <c r="Z319" s="223"/>
      <c r="AA319" s="223"/>
      <c r="AB319" s="223"/>
    </row>
    <row r="320" spans="1:28" ht="15">
      <c r="A320" s="182" t="str">
        <f>'New City'!D320</f>
        <v>OK</v>
      </c>
      <c r="B320" s="161"/>
      <c r="C320" s="161"/>
      <c r="D320" s="161"/>
      <c r="E320" s="160"/>
      <c r="F320" s="161"/>
      <c r="G320" s="161"/>
      <c r="H320" s="161"/>
      <c r="I320" s="161"/>
      <c r="J320" s="195"/>
      <c r="K320" s="201"/>
      <c r="L320" s="161"/>
      <c r="M320" s="161"/>
      <c r="N320" s="161"/>
      <c r="O320" s="161"/>
      <c r="P320" s="206"/>
      <c r="Q320" s="269"/>
      <c r="R320" s="269"/>
      <c r="S320" s="269"/>
      <c r="T320" s="213" t="str">
        <f t="shared" si="76"/>
        <v/>
      </c>
      <c r="U320" s="215" t="str">
        <f t="shared" si="77"/>
        <v/>
      </c>
      <c r="V320" s="215" t="str">
        <f t="shared" si="78"/>
        <v>PA-USCRI-02</v>
      </c>
      <c r="W320" s="223" t="str">
        <f t="shared" si="82"/>
        <v/>
      </c>
      <c r="X320" s="223" t="str">
        <f t="shared" si="83"/>
        <v/>
      </c>
      <c r="Y320" s="223" t="str">
        <f t="shared" si="84"/>
        <v/>
      </c>
      <c r="Z320" s="223"/>
      <c r="AA320" s="223"/>
      <c r="AB320" s="223"/>
    </row>
    <row r="321" spans="1:28" ht="15">
      <c r="A321" s="182" t="str">
        <f>'New City'!D321</f>
        <v>OK</v>
      </c>
      <c r="B321" s="159"/>
      <c r="C321" s="159"/>
      <c r="D321" s="159"/>
      <c r="E321" s="158"/>
      <c r="F321" s="159"/>
      <c r="G321" s="159"/>
      <c r="H321" s="159"/>
      <c r="I321" s="159"/>
      <c r="J321" s="196"/>
      <c r="K321" s="202"/>
      <c r="L321" s="159"/>
      <c r="M321" s="159"/>
      <c r="N321" s="159"/>
      <c r="O321" s="159"/>
      <c r="P321" s="206"/>
      <c r="Q321" s="269"/>
      <c r="R321" s="269"/>
      <c r="S321" s="269"/>
      <c r="T321" s="213" t="str">
        <f t="shared" si="76"/>
        <v/>
      </c>
      <c r="U321" s="215" t="str">
        <f t="shared" si="77"/>
        <v/>
      </c>
      <c r="V321" s="215" t="str">
        <f t="shared" si="78"/>
        <v>PA-USCRI-02</v>
      </c>
      <c r="W321" s="223" t="str">
        <f t="shared" si="82"/>
        <v/>
      </c>
      <c r="X321" s="223" t="str">
        <f t="shared" si="83"/>
        <v/>
      </c>
      <c r="Y321" s="223" t="str">
        <f t="shared" si="84"/>
        <v/>
      </c>
      <c r="Z321" s="223"/>
      <c r="AA321" s="223"/>
      <c r="AB321" s="223"/>
    </row>
    <row r="322" spans="1:28" ht="15">
      <c r="A322" s="182" t="str">
        <f>'New City'!D322</f>
        <v>OK</v>
      </c>
      <c r="B322" s="159"/>
      <c r="C322" s="159"/>
      <c r="D322" s="159"/>
      <c r="E322" s="158"/>
      <c r="F322" s="159"/>
      <c r="G322" s="159"/>
      <c r="H322" s="159"/>
      <c r="I322" s="159"/>
      <c r="J322" s="196"/>
      <c r="K322" s="202"/>
      <c r="L322" s="159"/>
      <c r="M322" s="159"/>
      <c r="N322" s="159"/>
      <c r="O322" s="159"/>
      <c r="P322" s="206"/>
      <c r="Q322" s="269"/>
      <c r="R322" s="269"/>
      <c r="S322" s="269"/>
      <c r="T322" s="213" t="str">
        <f t="shared" si="76"/>
        <v/>
      </c>
      <c r="U322" s="215" t="str">
        <f t="shared" si="77"/>
        <v/>
      </c>
      <c r="V322" s="215" t="str">
        <f t="shared" si="78"/>
        <v>PA-USCRI-02</v>
      </c>
      <c r="W322" s="223" t="str">
        <f t="shared" si="82"/>
        <v/>
      </c>
      <c r="X322" s="223" t="str">
        <f t="shared" si="83"/>
        <v/>
      </c>
      <c r="Y322" s="223" t="str">
        <f t="shared" si="84"/>
        <v/>
      </c>
      <c r="Z322" s="223"/>
      <c r="AA322" s="223"/>
      <c r="AB322" s="223"/>
    </row>
    <row r="323" spans="1:28" ht="15">
      <c r="A323" s="182" t="str">
        <f>'New City'!D323</f>
        <v>OK</v>
      </c>
      <c r="B323" s="159"/>
      <c r="C323" s="159"/>
      <c r="D323" s="159"/>
      <c r="E323" s="158"/>
      <c r="F323" s="159"/>
      <c r="G323" s="159"/>
      <c r="H323" s="159"/>
      <c r="I323" s="159"/>
      <c r="J323" s="196"/>
      <c r="K323" s="202"/>
      <c r="L323" s="159"/>
      <c r="M323" s="159"/>
      <c r="N323" s="159"/>
      <c r="O323" s="159"/>
      <c r="P323" s="206"/>
      <c r="Q323" s="269"/>
      <c r="R323" s="269"/>
      <c r="S323" s="269"/>
      <c r="T323" s="213" t="str">
        <f t="shared" si="76"/>
        <v/>
      </c>
      <c r="U323" s="215" t="str">
        <f t="shared" si="77"/>
        <v/>
      </c>
      <c r="V323" s="215" t="str">
        <f t="shared" si="78"/>
        <v>PA-USCRI-02</v>
      </c>
      <c r="W323" s="223" t="str">
        <f t="shared" si="82"/>
        <v/>
      </c>
      <c r="X323" s="223" t="str">
        <f t="shared" si="83"/>
        <v/>
      </c>
      <c r="Y323" s="223" t="str">
        <f t="shared" si="84"/>
        <v/>
      </c>
      <c r="Z323" s="223"/>
      <c r="AA323" s="223"/>
      <c r="AB323" s="223"/>
    </row>
    <row r="324" spans="1:28" ht="15">
      <c r="A324" s="182" t="str">
        <f>'New City'!D324</f>
        <v>OK</v>
      </c>
      <c r="B324" s="159"/>
      <c r="C324" s="159"/>
      <c r="D324" s="159"/>
      <c r="E324" s="158"/>
      <c r="F324" s="159"/>
      <c r="G324" s="159"/>
      <c r="H324" s="159"/>
      <c r="I324" s="159"/>
      <c r="J324" s="196"/>
      <c r="K324" s="202"/>
      <c r="L324" s="159"/>
      <c r="M324" s="159"/>
      <c r="N324" s="159"/>
      <c r="O324" s="159"/>
      <c r="P324" s="206"/>
      <c r="Q324" s="269"/>
      <c r="R324" s="269"/>
      <c r="S324" s="269"/>
      <c r="T324" s="213" t="str">
        <f t="shared" ref="T324:T387" si="85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24" s="215" t="str">
        <f t="shared" ref="U324:U387" si="86">IF(T324="",T324,"NO")</f>
        <v/>
      </c>
      <c r="V324" s="215" t="str">
        <f t="shared" ref="V324:V387" si="87">IF(U324="NO",T324,IF(U324="",V323,""))</f>
        <v>PA-USCRI-02</v>
      </c>
      <c r="W324" s="223" t="str">
        <f t="shared" ref="W324:W387" si="88">IF(COUNTIF(AN:AN,Q:Q),"OK","")</f>
        <v/>
      </c>
      <c r="X324" s="223" t="str">
        <f t="shared" ref="X324:X387" si="89">IF(W324="OK",Q324,"")</f>
        <v/>
      </c>
      <c r="Y324" s="223" t="str">
        <f t="shared" ref="Y324:Y372" si="90">IF(W324="OK",S324,"")</f>
        <v/>
      </c>
      <c r="Z324" s="223"/>
      <c r="AA324" s="223"/>
      <c r="AB324" s="223"/>
    </row>
    <row r="325" spans="1:28" ht="15">
      <c r="A325" s="182" t="str">
        <f>'New City'!D325</f>
        <v>OK</v>
      </c>
      <c r="B325" s="159"/>
      <c r="C325" s="159"/>
      <c r="D325" s="159"/>
      <c r="E325" s="158"/>
      <c r="F325" s="159"/>
      <c r="G325" s="159"/>
      <c r="H325" s="159"/>
      <c r="I325" s="159"/>
      <c r="J325" s="196"/>
      <c r="K325" s="202"/>
      <c r="L325" s="159"/>
      <c r="M325" s="159"/>
      <c r="N325" s="159"/>
      <c r="O325" s="159"/>
      <c r="P325" s="206"/>
      <c r="Q325" s="269"/>
      <c r="R325" s="269"/>
      <c r="S325" s="269"/>
      <c r="T325" s="213" t="str">
        <f t="shared" si="85"/>
        <v/>
      </c>
      <c r="U325" s="215" t="str">
        <f t="shared" si="86"/>
        <v/>
      </c>
      <c r="V325" s="215" t="str">
        <f t="shared" si="87"/>
        <v>PA-USCRI-02</v>
      </c>
      <c r="W325" s="223" t="str">
        <f t="shared" si="88"/>
        <v/>
      </c>
      <c r="X325" s="223" t="str">
        <f t="shared" si="89"/>
        <v/>
      </c>
      <c r="Y325" s="223" t="str">
        <f t="shared" si="90"/>
        <v/>
      </c>
      <c r="Z325" s="223"/>
      <c r="AA325" s="223"/>
      <c r="AB325" s="223"/>
    </row>
    <row r="326" spans="1:28" ht="15">
      <c r="A326" s="182" t="str">
        <f>'New City'!D326</f>
        <v>OK</v>
      </c>
      <c r="B326" s="159"/>
      <c r="C326" s="159"/>
      <c r="D326" s="159"/>
      <c r="E326" s="158"/>
      <c r="F326" s="159"/>
      <c r="G326" s="159"/>
      <c r="H326" s="159"/>
      <c r="I326" s="159"/>
      <c r="J326" s="196"/>
      <c r="K326" s="202"/>
      <c r="L326" s="159"/>
      <c r="M326" s="159"/>
      <c r="N326" s="159"/>
      <c r="O326" s="159"/>
      <c r="P326" s="206"/>
      <c r="Q326" s="269"/>
      <c r="R326" s="269"/>
      <c r="S326" s="269"/>
      <c r="T326" s="213" t="str">
        <f t="shared" si="85"/>
        <v/>
      </c>
      <c r="U326" s="215" t="str">
        <f t="shared" si="86"/>
        <v/>
      </c>
      <c r="V326" s="215" t="str">
        <f t="shared" si="87"/>
        <v>PA-USCRI-02</v>
      </c>
      <c r="W326" s="223" t="str">
        <f t="shared" si="88"/>
        <v/>
      </c>
      <c r="X326" s="223" t="str">
        <f t="shared" si="89"/>
        <v/>
      </c>
      <c r="Y326" s="223" t="str">
        <f t="shared" si="90"/>
        <v/>
      </c>
      <c r="Z326" s="223"/>
      <c r="AA326" s="223"/>
      <c r="AB326" s="223"/>
    </row>
    <row r="327" spans="1:28" ht="15">
      <c r="A327" s="182" t="str">
        <f>'New City'!D327</f>
        <v>OK</v>
      </c>
      <c r="B327" s="159"/>
      <c r="C327" s="159"/>
      <c r="D327" s="159"/>
      <c r="E327" s="158"/>
      <c r="F327" s="159"/>
      <c r="G327" s="159"/>
      <c r="H327" s="159"/>
      <c r="I327" s="159"/>
      <c r="J327" s="196"/>
      <c r="K327" s="202"/>
      <c r="L327" s="159"/>
      <c r="M327" s="159"/>
      <c r="N327" s="159"/>
      <c r="O327" s="159"/>
      <c r="P327" s="206"/>
      <c r="Q327" s="269"/>
      <c r="R327" s="269"/>
      <c r="S327" s="269"/>
      <c r="T327" s="213" t="str">
        <f t="shared" si="85"/>
        <v/>
      </c>
      <c r="U327" s="215" t="str">
        <f t="shared" si="86"/>
        <v/>
      </c>
      <c r="V327" s="215" t="str">
        <f t="shared" si="87"/>
        <v>PA-USCRI-02</v>
      </c>
      <c r="W327" s="223" t="str">
        <f t="shared" si="88"/>
        <v/>
      </c>
      <c r="X327" s="223" t="str">
        <f t="shared" si="89"/>
        <v/>
      </c>
      <c r="Y327" s="223" t="str">
        <f t="shared" si="90"/>
        <v/>
      </c>
      <c r="Z327" s="223"/>
      <c r="AA327" s="223"/>
      <c r="AB327" s="223"/>
    </row>
    <row r="328" spans="1:28" ht="15">
      <c r="A328" s="182" t="str">
        <f>'New City'!D328</f>
        <v>OK</v>
      </c>
      <c r="B328" s="159"/>
      <c r="C328" s="159"/>
      <c r="D328" s="159"/>
      <c r="E328" s="158"/>
      <c r="F328" s="159"/>
      <c r="G328" s="159"/>
      <c r="H328" s="159"/>
      <c r="I328" s="159"/>
      <c r="J328" s="196"/>
      <c r="K328" s="202"/>
      <c r="L328" s="159"/>
      <c r="M328" s="159"/>
      <c r="N328" s="159"/>
      <c r="O328" s="159"/>
      <c r="P328" s="206"/>
      <c r="Q328" s="269"/>
      <c r="R328" s="269"/>
      <c r="S328" s="269"/>
      <c r="T328" s="213" t="str">
        <f t="shared" si="85"/>
        <v/>
      </c>
      <c r="U328" s="215" t="str">
        <f t="shared" si="86"/>
        <v/>
      </c>
      <c r="V328" s="215" t="str">
        <f t="shared" si="87"/>
        <v>PA-USCRI-02</v>
      </c>
      <c r="W328" s="223" t="str">
        <f t="shared" si="88"/>
        <v/>
      </c>
      <c r="X328" s="223" t="str">
        <f t="shared" si="89"/>
        <v/>
      </c>
      <c r="Y328" s="223" t="str">
        <f t="shared" si="90"/>
        <v/>
      </c>
      <c r="Z328" s="223"/>
      <c r="AA328" s="223"/>
      <c r="AB328" s="223"/>
    </row>
    <row r="329" spans="1:28" ht="15">
      <c r="A329" s="182" t="str">
        <f>'New City'!D329</f>
        <v>OK</v>
      </c>
      <c r="B329" s="159"/>
      <c r="C329" s="159"/>
      <c r="D329" s="159"/>
      <c r="E329" s="158"/>
      <c r="F329" s="159"/>
      <c r="G329" s="159"/>
      <c r="H329" s="159"/>
      <c r="I329" s="159"/>
      <c r="J329" s="196"/>
      <c r="K329" s="202"/>
      <c r="L329" s="159"/>
      <c r="M329" s="159"/>
      <c r="N329" s="159"/>
      <c r="O329" s="159"/>
      <c r="P329" s="206"/>
      <c r="Q329" s="269"/>
      <c r="R329" s="269"/>
      <c r="S329" s="269"/>
      <c r="T329" s="213" t="str">
        <f t="shared" si="85"/>
        <v/>
      </c>
      <c r="U329" s="215" t="str">
        <f t="shared" si="86"/>
        <v/>
      </c>
      <c r="V329" s="215" t="str">
        <f t="shared" si="87"/>
        <v>PA-USCRI-02</v>
      </c>
      <c r="W329" s="223" t="str">
        <f t="shared" si="88"/>
        <v/>
      </c>
      <c r="X329" s="223" t="str">
        <f t="shared" si="89"/>
        <v/>
      </c>
      <c r="Y329" s="223" t="str">
        <f t="shared" si="90"/>
        <v/>
      </c>
      <c r="Z329" s="223"/>
      <c r="AA329" s="223"/>
      <c r="AB329" s="223"/>
    </row>
    <row r="330" spans="1:28" ht="15">
      <c r="A330" s="182" t="str">
        <f>'New City'!D330</f>
        <v>OK</v>
      </c>
      <c r="B330" s="159"/>
      <c r="C330" s="159"/>
      <c r="D330" s="159"/>
      <c r="E330" s="158"/>
      <c r="F330" s="159"/>
      <c r="G330" s="159"/>
      <c r="H330" s="159"/>
      <c r="I330" s="159"/>
      <c r="J330" s="196"/>
      <c r="K330" s="202"/>
      <c r="L330" s="159"/>
      <c r="M330" s="159"/>
      <c r="N330" s="159"/>
      <c r="O330" s="159"/>
      <c r="P330" s="206"/>
      <c r="Q330" s="269"/>
      <c r="R330" s="269"/>
      <c r="S330" s="269"/>
      <c r="T330" s="213" t="str">
        <f t="shared" si="85"/>
        <v/>
      </c>
      <c r="U330" s="215" t="str">
        <f t="shared" si="86"/>
        <v/>
      </c>
      <c r="V330" s="215" t="str">
        <f t="shared" si="87"/>
        <v>PA-USCRI-02</v>
      </c>
      <c r="W330" s="223" t="str">
        <f t="shared" si="88"/>
        <v/>
      </c>
      <c r="X330" s="223" t="str">
        <f t="shared" si="89"/>
        <v/>
      </c>
      <c r="Y330" s="223" t="str">
        <f t="shared" si="90"/>
        <v/>
      </c>
      <c r="Z330" s="223"/>
      <c r="AA330" s="223"/>
      <c r="AB330" s="223"/>
    </row>
    <row r="331" spans="1:28" ht="15">
      <c r="A331" s="182" t="str">
        <f>'New City'!D331</f>
        <v>OK</v>
      </c>
      <c r="B331" s="159"/>
      <c r="C331" s="159"/>
      <c r="D331" s="159"/>
      <c r="E331" s="158"/>
      <c r="F331" s="159"/>
      <c r="G331" s="159"/>
      <c r="H331" s="159"/>
      <c r="I331" s="159"/>
      <c r="J331" s="196"/>
      <c r="K331" s="202"/>
      <c r="L331" s="159"/>
      <c r="M331" s="159"/>
      <c r="N331" s="159"/>
      <c r="O331" s="159"/>
      <c r="P331" s="206"/>
      <c r="Q331" s="269"/>
      <c r="R331" s="269"/>
      <c r="S331" s="269"/>
      <c r="T331" s="213" t="str">
        <f t="shared" si="85"/>
        <v/>
      </c>
      <c r="U331" s="215" t="str">
        <f t="shared" si="86"/>
        <v/>
      </c>
      <c r="V331" s="215" t="str">
        <f t="shared" si="87"/>
        <v>PA-USCRI-02</v>
      </c>
      <c r="W331" s="223" t="str">
        <f t="shared" si="88"/>
        <v/>
      </c>
      <c r="X331" s="223" t="str">
        <f t="shared" si="89"/>
        <v/>
      </c>
      <c r="Y331" s="223" t="str">
        <f t="shared" si="90"/>
        <v/>
      </c>
      <c r="Z331" s="223"/>
      <c r="AA331" s="223"/>
      <c r="AB331" s="223"/>
    </row>
    <row r="332" spans="1:28" ht="15">
      <c r="A332" s="182" t="str">
        <f>'New City'!D332</f>
        <v>OK</v>
      </c>
      <c r="B332" s="159"/>
      <c r="C332" s="159"/>
      <c r="D332" s="159"/>
      <c r="E332" s="158"/>
      <c r="F332" s="159"/>
      <c r="G332" s="159"/>
      <c r="H332" s="159"/>
      <c r="I332" s="159"/>
      <c r="J332" s="196"/>
      <c r="K332" s="202"/>
      <c r="L332" s="159"/>
      <c r="M332" s="159"/>
      <c r="N332" s="159"/>
      <c r="O332" s="159"/>
      <c r="P332" s="206"/>
      <c r="Q332" s="269"/>
      <c r="R332" s="269"/>
      <c r="S332" s="269"/>
      <c r="T332" s="213" t="str">
        <f t="shared" si="85"/>
        <v/>
      </c>
      <c r="U332" s="215" t="str">
        <f t="shared" si="86"/>
        <v/>
      </c>
      <c r="V332" s="215" t="str">
        <f t="shared" si="87"/>
        <v>PA-USCRI-02</v>
      </c>
      <c r="W332" s="223" t="str">
        <f t="shared" si="88"/>
        <v/>
      </c>
      <c r="X332" s="223" t="str">
        <f t="shared" si="89"/>
        <v/>
      </c>
      <c r="Y332" s="223" t="str">
        <f t="shared" si="90"/>
        <v/>
      </c>
      <c r="Z332" s="223"/>
      <c r="AA332" s="223"/>
      <c r="AB332" s="223"/>
    </row>
    <row r="333" spans="1:28" ht="15">
      <c r="A333" s="182" t="str">
        <f>'New City'!D333</f>
        <v>OK</v>
      </c>
      <c r="B333" s="159"/>
      <c r="C333" s="159"/>
      <c r="D333" s="159"/>
      <c r="E333" s="158"/>
      <c r="F333" s="159"/>
      <c r="G333" s="159"/>
      <c r="H333" s="159"/>
      <c r="I333" s="159"/>
      <c r="J333" s="196"/>
      <c r="K333" s="202"/>
      <c r="L333" s="159"/>
      <c r="M333" s="159"/>
      <c r="N333" s="159"/>
      <c r="O333" s="159"/>
      <c r="P333" s="206"/>
      <c r="Q333" s="269"/>
      <c r="R333" s="269"/>
      <c r="S333" s="269"/>
      <c r="T333" s="213" t="str">
        <f t="shared" si="85"/>
        <v/>
      </c>
      <c r="U333" s="215" t="str">
        <f t="shared" si="86"/>
        <v/>
      </c>
      <c r="V333" s="215" t="str">
        <f t="shared" si="87"/>
        <v>PA-USCRI-02</v>
      </c>
      <c r="W333" s="223" t="str">
        <f t="shared" si="88"/>
        <v/>
      </c>
      <c r="X333" s="223" t="str">
        <f t="shared" si="89"/>
        <v/>
      </c>
      <c r="Y333" s="223" t="str">
        <f t="shared" si="90"/>
        <v/>
      </c>
      <c r="Z333" s="223"/>
      <c r="AA333" s="223"/>
      <c r="AB333" s="223"/>
    </row>
    <row r="334" spans="1:28" ht="15">
      <c r="A334" s="182" t="str">
        <f>'New City'!D334</f>
        <v>OK</v>
      </c>
      <c r="B334" s="159"/>
      <c r="C334" s="159"/>
      <c r="D334" s="159"/>
      <c r="E334" s="158"/>
      <c r="F334" s="159"/>
      <c r="G334" s="159"/>
      <c r="H334" s="159"/>
      <c r="I334" s="159"/>
      <c r="J334" s="196"/>
      <c r="K334" s="202"/>
      <c r="L334" s="159"/>
      <c r="M334" s="159"/>
      <c r="N334" s="159"/>
      <c r="O334" s="159"/>
      <c r="P334" s="206"/>
      <c r="Q334" s="269"/>
      <c r="R334" s="269"/>
      <c r="S334" s="269"/>
      <c r="T334" s="213" t="str">
        <f t="shared" si="85"/>
        <v/>
      </c>
      <c r="U334" s="215" t="str">
        <f t="shared" si="86"/>
        <v/>
      </c>
      <c r="V334" s="215" t="str">
        <f t="shared" si="87"/>
        <v>PA-USCRI-02</v>
      </c>
      <c r="W334" s="223" t="str">
        <f t="shared" si="88"/>
        <v/>
      </c>
      <c r="X334" s="223" t="str">
        <f t="shared" si="89"/>
        <v/>
      </c>
      <c r="Y334" s="223" t="str">
        <f t="shared" si="90"/>
        <v/>
      </c>
      <c r="Z334" s="223"/>
      <c r="AA334" s="223"/>
      <c r="AB334" s="223"/>
    </row>
    <row r="335" spans="1:28" ht="15">
      <c r="A335" s="182" t="str">
        <f>'New City'!D335</f>
        <v>OK</v>
      </c>
      <c r="B335" s="159"/>
      <c r="C335" s="159"/>
      <c r="D335" s="159"/>
      <c r="E335" s="158"/>
      <c r="F335" s="159"/>
      <c r="G335" s="159"/>
      <c r="H335" s="159"/>
      <c r="I335" s="159"/>
      <c r="J335" s="196"/>
      <c r="K335" s="202"/>
      <c r="L335" s="159"/>
      <c r="M335" s="159"/>
      <c r="N335" s="159"/>
      <c r="O335" s="159"/>
      <c r="P335" s="206"/>
      <c r="Q335" s="269"/>
      <c r="R335" s="269"/>
      <c r="S335" s="269"/>
      <c r="T335" s="213" t="str">
        <f t="shared" si="85"/>
        <v/>
      </c>
      <c r="U335" s="215" t="str">
        <f t="shared" si="86"/>
        <v/>
      </c>
      <c r="V335" s="215" t="str">
        <f t="shared" si="87"/>
        <v>PA-USCRI-02</v>
      </c>
      <c r="W335" s="223" t="str">
        <f t="shared" si="88"/>
        <v/>
      </c>
      <c r="X335" s="223" t="str">
        <f t="shared" si="89"/>
        <v/>
      </c>
      <c r="Y335" s="223" t="str">
        <f t="shared" si="90"/>
        <v/>
      </c>
      <c r="Z335" s="223"/>
      <c r="AA335" s="223"/>
      <c r="AB335" s="223"/>
    </row>
    <row r="336" spans="1:28" ht="15">
      <c r="A336" s="182" t="str">
        <f>'New City'!D336</f>
        <v>OK</v>
      </c>
      <c r="B336" s="159"/>
      <c r="C336" s="159"/>
      <c r="D336" s="159"/>
      <c r="E336" s="158"/>
      <c r="F336" s="159"/>
      <c r="G336" s="159"/>
      <c r="H336" s="159"/>
      <c r="I336" s="159"/>
      <c r="J336" s="196"/>
      <c r="K336" s="202"/>
      <c r="L336" s="159"/>
      <c r="M336" s="159"/>
      <c r="N336" s="159"/>
      <c r="O336" s="159"/>
      <c r="P336" s="206"/>
      <c r="Q336" s="269"/>
      <c r="R336" s="269"/>
      <c r="S336" s="269"/>
      <c r="T336" s="213" t="str">
        <f t="shared" si="85"/>
        <v/>
      </c>
      <c r="U336" s="215" t="str">
        <f t="shared" si="86"/>
        <v/>
      </c>
      <c r="V336" s="215" t="str">
        <f t="shared" si="87"/>
        <v>PA-USCRI-02</v>
      </c>
      <c r="W336" s="223" t="str">
        <f t="shared" si="88"/>
        <v/>
      </c>
      <c r="X336" s="223" t="str">
        <f t="shared" si="89"/>
        <v/>
      </c>
      <c r="Y336" s="223" t="str">
        <f t="shared" si="90"/>
        <v/>
      </c>
      <c r="Z336" s="223"/>
      <c r="AA336" s="223"/>
      <c r="AB336" s="223"/>
    </row>
    <row r="337" spans="1:139" ht="15">
      <c r="A337" s="182" t="str">
        <f>'New City'!D337</f>
        <v>OK</v>
      </c>
      <c r="B337" s="159"/>
      <c r="C337" s="159"/>
      <c r="D337" s="159"/>
      <c r="E337" s="158"/>
      <c r="F337" s="159"/>
      <c r="G337" s="159"/>
      <c r="H337" s="159"/>
      <c r="I337" s="159"/>
      <c r="J337" s="196"/>
      <c r="K337" s="202"/>
      <c r="L337" s="159"/>
      <c r="M337" s="159"/>
      <c r="N337" s="159"/>
      <c r="O337" s="159"/>
      <c r="P337" s="206"/>
      <c r="Q337" s="269"/>
      <c r="R337" s="269"/>
      <c r="S337" s="269"/>
      <c r="T337" s="213" t="str">
        <f t="shared" si="85"/>
        <v/>
      </c>
      <c r="U337" s="215" t="str">
        <f t="shared" si="86"/>
        <v/>
      </c>
      <c r="V337" s="215" t="str">
        <f t="shared" si="87"/>
        <v>PA-USCRI-02</v>
      </c>
      <c r="W337" s="223" t="str">
        <f t="shared" si="88"/>
        <v/>
      </c>
      <c r="X337" s="223" t="str">
        <f t="shared" si="89"/>
        <v/>
      </c>
      <c r="Y337" s="223" t="str">
        <f t="shared" si="90"/>
        <v/>
      </c>
      <c r="Z337" s="223"/>
      <c r="AA337" s="223"/>
      <c r="AB337" s="223"/>
    </row>
    <row r="338" spans="1:139" ht="15">
      <c r="A338" s="182" t="str">
        <f>'New City'!D338</f>
        <v>OK</v>
      </c>
      <c r="B338" s="159"/>
      <c r="C338" s="159"/>
      <c r="D338" s="159"/>
      <c r="E338" s="158"/>
      <c r="F338" s="159"/>
      <c r="G338" s="159"/>
      <c r="H338" s="159"/>
      <c r="I338" s="159"/>
      <c r="J338" s="196"/>
      <c r="K338" s="202"/>
      <c r="L338" s="159"/>
      <c r="M338" s="159"/>
      <c r="N338" s="159"/>
      <c r="O338" s="159"/>
      <c r="P338" s="206"/>
      <c r="Q338" s="269"/>
      <c r="R338" s="269"/>
      <c r="S338" s="269"/>
      <c r="T338" s="213" t="str">
        <f t="shared" si="85"/>
        <v/>
      </c>
      <c r="U338" s="215" t="str">
        <f t="shared" si="86"/>
        <v/>
      </c>
      <c r="V338" s="215" t="str">
        <f t="shared" si="87"/>
        <v>PA-USCRI-02</v>
      </c>
      <c r="W338" s="223" t="str">
        <f t="shared" si="88"/>
        <v/>
      </c>
      <c r="X338" s="223" t="str">
        <f t="shared" si="89"/>
        <v/>
      </c>
      <c r="Y338" s="223" t="str">
        <f t="shared" si="90"/>
        <v/>
      </c>
      <c r="Z338" s="223"/>
      <c r="AA338" s="223"/>
      <c r="AB338" s="223"/>
    </row>
    <row r="339" spans="1:139" s="79" customFormat="1" ht="15">
      <c r="A339" s="182" t="str">
        <f>'New City'!D339</f>
        <v>OK</v>
      </c>
      <c r="B339" s="159"/>
      <c r="C339" s="159"/>
      <c r="D339" s="159"/>
      <c r="E339" s="158"/>
      <c r="F339" s="159"/>
      <c r="G339" s="159"/>
      <c r="H339" s="159"/>
      <c r="I339" s="159"/>
      <c r="J339" s="196"/>
      <c r="K339" s="202"/>
      <c r="L339" s="159"/>
      <c r="M339" s="159"/>
      <c r="N339" s="159"/>
      <c r="O339" s="159"/>
      <c r="P339" s="206"/>
      <c r="Q339" s="269"/>
      <c r="R339" s="269"/>
      <c r="S339" s="269"/>
      <c r="T339" s="213" t="str">
        <f t="shared" si="85"/>
        <v/>
      </c>
      <c r="U339" s="215" t="str">
        <f t="shared" si="86"/>
        <v/>
      </c>
      <c r="V339" s="215" t="str">
        <f t="shared" si="87"/>
        <v>PA-USCRI-02</v>
      </c>
      <c r="W339" s="223" t="str">
        <f t="shared" si="88"/>
        <v/>
      </c>
      <c r="X339" s="223" t="str">
        <f t="shared" si="89"/>
        <v/>
      </c>
      <c r="Y339" s="223" t="str">
        <f t="shared" si="90"/>
        <v/>
      </c>
      <c r="Z339" s="223"/>
      <c r="AA339" s="223"/>
      <c r="AB339" s="223"/>
      <c r="AF339" s="41"/>
      <c r="AI339" s="41"/>
      <c r="AK339" s="110"/>
      <c r="AL339" s="41"/>
      <c r="AN339" s="110"/>
      <c r="AO339" s="74"/>
      <c r="AP339" s="110"/>
      <c r="AQ339" s="110"/>
      <c r="AR339" s="155"/>
      <c r="AS339" s="110"/>
      <c r="AT339" s="110"/>
      <c r="AU339" s="110"/>
      <c r="AV339" s="110"/>
      <c r="AW339" s="110"/>
      <c r="AX339" s="110"/>
      <c r="AY339" s="110"/>
      <c r="AZ339" s="155"/>
      <c r="BA339" s="155"/>
      <c r="BB339" s="155"/>
      <c r="BC339" s="155"/>
      <c r="BD339" s="155"/>
      <c r="BE339" s="155"/>
      <c r="BF339" s="110"/>
      <c r="BG339" s="110"/>
      <c r="BH339" s="110"/>
      <c r="BI339" s="110"/>
      <c r="BJ339" s="110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  <c r="DV339" s="110"/>
      <c r="DW339" s="110"/>
      <c r="DX339" s="110"/>
      <c r="DY339" s="110"/>
      <c r="DZ339" s="110"/>
      <c r="EA339" s="110"/>
      <c r="EB339" s="110"/>
      <c r="EC339" s="110"/>
      <c r="ED339" s="110"/>
      <c r="EE339" s="110"/>
      <c r="EF339" s="110"/>
      <c r="EG339" s="110"/>
      <c r="EH339" s="110"/>
      <c r="EI339" s="110"/>
    </row>
    <row r="340" spans="1:139" s="79" customFormat="1" ht="15">
      <c r="A340" s="182" t="str">
        <f>'New City'!D340</f>
        <v>OK</v>
      </c>
      <c r="B340" s="159"/>
      <c r="C340" s="159"/>
      <c r="D340" s="159"/>
      <c r="E340" s="158"/>
      <c r="F340" s="159"/>
      <c r="G340" s="159"/>
      <c r="H340" s="159"/>
      <c r="I340" s="159"/>
      <c r="J340" s="196"/>
      <c r="K340" s="202"/>
      <c r="L340" s="159"/>
      <c r="M340" s="159"/>
      <c r="N340" s="159"/>
      <c r="O340" s="159"/>
      <c r="P340" s="206"/>
      <c r="Q340" s="269"/>
      <c r="R340" s="269"/>
      <c r="S340" s="269"/>
      <c r="T340" s="213" t="str">
        <f t="shared" si="85"/>
        <v/>
      </c>
      <c r="U340" s="215" t="str">
        <f t="shared" si="86"/>
        <v/>
      </c>
      <c r="V340" s="215" t="str">
        <f t="shared" si="87"/>
        <v>PA-USCRI-02</v>
      </c>
      <c r="W340" s="223" t="str">
        <f t="shared" si="88"/>
        <v/>
      </c>
      <c r="X340" s="223" t="str">
        <f t="shared" si="89"/>
        <v/>
      </c>
      <c r="Y340" s="223" t="str">
        <f t="shared" si="90"/>
        <v/>
      </c>
      <c r="Z340" s="223"/>
      <c r="AA340" s="223"/>
      <c r="AB340" s="223"/>
      <c r="AF340" s="41"/>
      <c r="AI340" s="41"/>
      <c r="AL340" s="41"/>
      <c r="AN340" s="110"/>
      <c r="AO340" s="74"/>
      <c r="AP340" s="110"/>
      <c r="BK340" s="227"/>
      <c r="BL340" s="227"/>
      <c r="BM340" s="227"/>
      <c r="BN340" s="227"/>
      <c r="BO340" s="227"/>
      <c r="BP340" s="227"/>
      <c r="BQ340" s="227"/>
      <c r="BR340" s="227"/>
      <c r="BS340" s="227"/>
    </row>
    <row r="341" spans="1:139" s="79" customFormat="1" ht="15">
      <c r="A341" s="182" t="str">
        <f>'New City'!D341</f>
        <v>OK</v>
      </c>
      <c r="B341" s="159"/>
      <c r="C341" s="159"/>
      <c r="D341" s="159"/>
      <c r="E341" s="158"/>
      <c r="F341" s="159"/>
      <c r="G341" s="159"/>
      <c r="H341" s="159"/>
      <c r="I341" s="159"/>
      <c r="J341" s="196"/>
      <c r="K341" s="202"/>
      <c r="L341" s="159"/>
      <c r="M341" s="159"/>
      <c r="N341" s="159"/>
      <c r="O341" s="159"/>
      <c r="P341" s="206"/>
      <c r="Q341" s="269"/>
      <c r="R341" s="269"/>
      <c r="S341" s="269"/>
      <c r="T341" s="213" t="str">
        <f t="shared" si="85"/>
        <v/>
      </c>
      <c r="U341" s="215" t="str">
        <f t="shared" si="86"/>
        <v/>
      </c>
      <c r="V341" s="215" t="str">
        <f t="shared" si="87"/>
        <v>PA-USCRI-02</v>
      </c>
      <c r="W341" s="223" t="str">
        <f t="shared" si="88"/>
        <v/>
      </c>
      <c r="X341" s="223" t="str">
        <f t="shared" si="89"/>
        <v/>
      </c>
      <c r="Y341" s="223" t="str">
        <f t="shared" si="90"/>
        <v/>
      </c>
      <c r="Z341" s="223"/>
      <c r="AA341" s="223"/>
      <c r="AB341" s="223"/>
      <c r="AF341" s="41"/>
      <c r="AI341" s="41"/>
      <c r="AL341" s="41"/>
      <c r="AN341" s="110"/>
      <c r="AO341" s="74"/>
      <c r="AP341" s="110"/>
      <c r="BK341" s="227"/>
      <c r="BL341" s="227"/>
      <c r="BM341" s="227"/>
      <c r="BN341" s="227"/>
      <c r="BO341" s="227"/>
      <c r="BP341" s="227"/>
      <c r="BQ341" s="227"/>
      <c r="BR341" s="227"/>
      <c r="BS341" s="227"/>
    </row>
    <row r="342" spans="1:139" s="79" customFormat="1" ht="15" customHeight="1">
      <c r="A342" s="182" t="str">
        <f>'New City'!D342</f>
        <v>OK</v>
      </c>
      <c r="B342" s="159"/>
      <c r="C342" s="159"/>
      <c r="D342" s="159"/>
      <c r="E342" s="158"/>
      <c r="F342" s="159"/>
      <c r="G342" s="159"/>
      <c r="H342" s="159"/>
      <c r="I342" s="159"/>
      <c r="J342" s="196"/>
      <c r="K342" s="202"/>
      <c r="L342" s="159"/>
      <c r="M342" s="159"/>
      <c r="N342" s="159"/>
      <c r="O342" s="159"/>
      <c r="P342" s="206"/>
      <c r="Q342" s="269"/>
      <c r="R342" s="269"/>
      <c r="S342" s="269"/>
      <c r="T342" s="213" t="str">
        <f t="shared" si="85"/>
        <v/>
      </c>
      <c r="U342" s="215" t="str">
        <f t="shared" si="86"/>
        <v/>
      </c>
      <c r="V342" s="215" t="str">
        <f t="shared" si="87"/>
        <v>PA-USCRI-02</v>
      </c>
      <c r="W342" s="223" t="str">
        <f t="shared" si="88"/>
        <v/>
      </c>
      <c r="X342" s="223" t="str">
        <f t="shared" si="89"/>
        <v/>
      </c>
      <c r="Y342" s="223" t="str">
        <f t="shared" si="90"/>
        <v/>
      </c>
      <c r="Z342" s="223"/>
      <c r="AA342" s="223"/>
      <c r="AB342" s="223"/>
      <c r="AF342" s="41"/>
      <c r="AI342" s="41"/>
      <c r="AL342" s="41"/>
      <c r="AO342" s="174"/>
      <c r="BK342" s="227"/>
      <c r="BL342" s="227"/>
      <c r="BM342" s="227"/>
      <c r="BN342" s="227"/>
      <c r="BO342" s="227"/>
      <c r="BP342" s="227"/>
      <c r="BQ342" s="227"/>
      <c r="BR342" s="227"/>
      <c r="BS342" s="227"/>
    </row>
    <row r="343" spans="1:139" s="79" customFormat="1" ht="15">
      <c r="A343" s="182" t="str">
        <f>'New City'!D343</f>
        <v>OK</v>
      </c>
      <c r="B343" s="159"/>
      <c r="C343" s="159"/>
      <c r="D343" s="159"/>
      <c r="E343" s="158"/>
      <c r="F343" s="159"/>
      <c r="G343" s="159"/>
      <c r="H343" s="159"/>
      <c r="I343" s="159"/>
      <c r="J343" s="196"/>
      <c r="K343" s="202"/>
      <c r="L343" s="159"/>
      <c r="M343" s="159"/>
      <c r="N343" s="159"/>
      <c r="O343" s="159"/>
      <c r="P343" s="206"/>
      <c r="Q343" s="269"/>
      <c r="R343" s="269"/>
      <c r="S343" s="269"/>
      <c r="T343" s="213" t="str">
        <f t="shared" si="85"/>
        <v/>
      </c>
      <c r="U343" s="215" t="str">
        <f t="shared" si="86"/>
        <v/>
      </c>
      <c r="V343" s="215" t="str">
        <f t="shared" si="87"/>
        <v>PA-USCRI-02</v>
      </c>
      <c r="W343" s="223" t="str">
        <f t="shared" si="88"/>
        <v/>
      </c>
      <c r="X343" s="223" t="str">
        <f t="shared" si="89"/>
        <v/>
      </c>
      <c r="Y343" s="223" t="str">
        <f t="shared" si="90"/>
        <v/>
      </c>
      <c r="Z343" s="223"/>
      <c r="AA343" s="223"/>
      <c r="AB343" s="223"/>
      <c r="AF343" s="41"/>
      <c r="AI343" s="41"/>
      <c r="AL343" s="41"/>
      <c r="AO343" s="174"/>
      <c r="BK343" s="227"/>
      <c r="BL343" s="227"/>
      <c r="BM343" s="227"/>
      <c r="BN343" s="227"/>
      <c r="BO343" s="227"/>
      <c r="BP343" s="227"/>
      <c r="BQ343" s="227"/>
      <c r="BR343" s="227"/>
      <c r="BS343" s="227"/>
    </row>
    <row r="344" spans="1:139" s="79" customFormat="1" ht="15">
      <c r="A344" s="182" t="str">
        <f>'New City'!D344</f>
        <v>OK</v>
      </c>
      <c r="B344" s="159"/>
      <c r="C344" s="159"/>
      <c r="D344" s="159"/>
      <c r="E344" s="158"/>
      <c r="F344" s="159"/>
      <c r="G344" s="159"/>
      <c r="H344" s="159"/>
      <c r="I344" s="159"/>
      <c r="J344" s="196"/>
      <c r="K344" s="202"/>
      <c r="L344" s="159"/>
      <c r="M344" s="159"/>
      <c r="N344" s="159"/>
      <c r="O344" s="159"/>
      <c r="P344" s="206"/>
      <c r="Q344" s="269"/>
      <c r="R344" s="269"/>
      <c r="S344" s="269"/>
      <c r="T344" s="213" t="str">
        <f t="shared" si="85"/>
        <v/>
      </c>
      <c r="U344" s="215" t="str">
        <f t="shared" si="86"/>
        <v/>
      </c>
      <c r="V344" s="215" t="str">
        <f t="shared" si="87"/>
        <v>PA-USCRI-02</v>
      </c>
      <c r="W344" s="223" t="str">
        <f t="shared" si="88"/>
        <v/>
      </c>
      <c r="X344" s="223" t="str">
        <f t="shared" si="89"/>
        <v/>
      </c>
      <c r="Y344" s="223" t="str">
        <f t="shared" si="90"/>
        <v/>
      </c>
      <c r="Z344" s="223"/>
      <c r="AA344" s="223"/>
      <c r="AB344" s="223"/>
      <c r="AF344" s="41"/>
      <c r="AI344" s="41"/>
      <c r="AL344" s="41"/>
      <c r="AO344" s="174"/>
      <c r="BK344" s="227"/>
      <c r="BL344" s="227"/>
      <c r="BM344" s="227"/>
      <c r="BN344" s="227"/>
      <c r="BO344" s="227"/>
      <c r="BP344" s="227"/>
      <c r="BQ344" s="227"/>
      <c r="BR344" s="227"/>
      <c r="BS344" s="227"/>
    </row>
    <row r="345" spans="1:139" s="79" customFormat="1" ht="15">
      <c r="A345" s="182" t="str">
        <f>'New City'!D345</f>
        <v>OK</v>
      </c>
      <c r="B345" s="159"/>
      <c r="C345" s="159"/>
      <c r="D345" s="159"/>
      <c r="E345" s="158"/>
      <c r="F345" s="159"/>
      <c r="G345" s="159"/>
      <c r="H345" s="159"/>
      <c r="I345" s="159"/>
      <c r="J345" s="196"/>
      <c r="K345" s="202"/>
      <c r="L345" s="159"/>
      <c r="M345" s="159"/>
      <c r="N345" s="159"/>
      <c r="O345" s="159"/>
      <c r="P345" s="206"/>
      <c r="Q345" s="269"/>
      <c r="R345" s="269"/>
      <c r="S345" s="269"/>
      <c r="T345" s="213" t="str">
        <f t="shared" si="85"/>
        <v/>
      </c>
      <c r="U345" s="215" t="str">
        <f t="shared" si="86"/>
        <v/>
      </c>
      <c r="V345" s="215" t="str">
        <f t="shared" si="87"/>
        <v>PA-USCRI-02</v>
      </c>
      <c r="W345" s="223" t="str">
        <f t="shared" si="88"/>
        <v/>
      </c>
      <c r="X345" s="223" t="str">
        <f t="shared" si="89"/>
        <v/>
      </c>
      <c r="Y345" s="223" t="str">
        <f t="shared" si="90"/>
        <v/>
      </c>
      <c r="Z345" s="223"/>
      <c r="AA345" s="223"/>
      <c r="AB345" s="223"/>
      <c r="AF345" s="41"/>
      <c r="AI345" s="41"/>
      <c r="AL345" s="41"/>
      <c r="AO345" s="174"/>
      <c r="BK345" s="227"/>
      <c r="BL345" s="227"/>
      <c r="BM345" s="227"/>
      <c r="BN345" s="227"/>
      <c r="BO345" s="227"/>
      <c r="BP345" s="227"/>
      <c r="BQ345" s="227"/>
      <c r="BR345" s="227"/>
      <c r="BS345" s="227"/>
    </row>
    <row r="346" spans="1:139" s="79" customFormat="1" ht="15">
      <c r="A346" s="182" t="str">
        <f>'New City'!D346</f>
        <v>OK</v>
      </c>
      <c r="B346" s="159"/>
      <c r="C346" s="159"/>
      <c r="D346" s="159"/>
      <c r="E346" s="158"/>
      <c r="F346" s="159"/>
      <c r="G346" s="159"/>
      <c r="H346" s="159"/>
      <c r="I346" s="159"/>
      <c r="J346" s="196"/>
      <c r="K346" s="202"/>
      <c r="L346" s="159"/>
      <c r="M346" s="159"/>
      <c r="N346" s="159"/>
      <c r="O346" s="159"/>
      <c r="P346" s="206"/>
      <c r="Q346" s="269"/>
      <c r="R346" s="269"/>
      <c r="S346" s="269"/>
      <c r="T346" s="213" t="str">
        <f t="shared" si="85"/>
        <v/>
      </c>
      <c r="U346" s="215" t="str">
        <f t="shared" si="86"/>
        <v/>
      </c>
      <c r="V346" s="215" t="str">
        <f t="shared" si="87"/>
        <v>PA-USCRI-02</v>
      </c>
      <c r="W346" s="223" t="str">
        <f t="shared" si="88"/>
        <v/>
      </c>
      <c r="X346" s="223" t="str">
        <f t="shared" si="89"/>
        <v/>
      </c>
      <c r="Y346" s="223" t="str">
        <f t="shared" si="90"/>
        <v/>
      </c>
      <c r="Z346" s="223"/>
      <c r="AA346" s="223"/>
      <c r="AB346" s="223"/>
      <c r="AF346" s="41"/>
      <c r="AI346" s="41"/>
      <c r="AL346" s="41"/>
      <c r="AO346" s="174"/>
      <c r="BK346" s="227"/>
      <c r="BL346" s="227"/>
      <c r="BM346" s="227"/>
      <c r="BN346" s="227"/>
      <c r="BO346" s="227"/>
      <c r="BP346" s="227"/>
      <c r="BQ346" s="227"/>
      <c r="BR346" s="227"/>
      <c r="BS346" s="227"/>
    </row>
    <row r="347" spans="1:139" s="79" customFormat="1" ht="15">
      <c r="A347" s="182" t="str">
        <f>'New City'!D347</f>
        <v>OK</v>
      </c>
      <c r="B347" s="159"/>
      <c r="C347" s="159"/>
      <c r="D347" s="159"/>
      <c r="E347" s="158"/>
      <c r="F347" s="159"/>
      <c r="G347" s="159"/>
      <c r="H347" s="159"/>
      <c r="I347" s="159"/>
      <c r="J347" s="196"/>
      <c r="K347" s="202"/>
      <c r="L347" s="159"/>
      <c r="M347" s="159"/>
      <c r="N347" s="159"/>
      <c r="O347" s="159"/>
      <c r="P347" s="206"/>
      <c r="Q347" s="269"/>
      <c r="R347" s="269"/>
      <c r="S347" s="269"/>
      <c r="T347" s="213" t="str">
        <f t="shared" si="85"/>
        <v/>
      </c>
      <c r="U347" s="215" t="str">
        <f t="shared" si="86"/>
        <v/>
      </c>
      <c r="V347" s="215" t="str">
        <f t="shared" si="87"/>
        <v>PA-USCRI-02</v>
      </c>
      <c r="W347" s="223" t="str">
        <f t="shared" si="88"/>
        <v/>
      </c>
      <c r="X347" s="223" t="str">
        <f t="shared" si="89"/>
        <v/>
      </c>
      <c r="Y347" s="223" t="str">
        <f t="shared" si="90"/>
        <v/>
      </c>
      <c r="Z347" s="223"/>
      <c r="AA347" s="223"/>
      <c r="AB347" s="223"/>
      <c r="AF347" s="41"/>
      <c r="AI347" s="41"/>
      <c r="AL347" s="41"/>
      <c r="AO347" s="174"/>
      <c r="BK347" s="227"/>
      <c r="BL347" s="227"/>
      <c r="BM347" s="227"/>
      <c r="BN347" s="227"/>
      <c r="BO347" s="227"/>
      <c r="BP347" s="227"/>
      <c r="BQ347" s="227"/>
      <c r="BR347" s="227"/>
      <c r="BS347" s="227"/>
    </row>
    <row r="348" spans="1:139" s="79" customFormat="1" ht="15">
      <c r="A348" s="182" t="str">
        <f>'New City'!D348</f>
        <v>OK</v>
      </c>
      <c r="B348" s="159"/>
      <c r="C348" s="159"/>
      <c r="D348" s="159"/>
      <c r="E348" s="158"/>
      <c r="F348" s="159"/>
      <c r="G348" s="159"/>
      <c r="H348" s="159"/>
      <c r="I348" s="159"/>
      <c r="J348" s="196"/>
      <c r="K348" s="202"/>
      <c r="L348" s="159"/>
      <c r="M348" s="159"/>
      <c r="N348" s="159"/>
      <c r="O348" s="159"/>
      <c r="P348" s="206"/>
      <c r="Q348" s="269"/>
      <c r="R348" s="269"/>
      <c r="S348" s="269"/>
      <c r="T348" s="213" t="str">
        <f t="shared" si="85"/>
        <v/>
      </c>
      <c r="U348" s="215" t="str">
        <f t="shared" si="86"/>
        <v/>
      </c>
      <c r="V348" s="215" t="str">
        <f t="shared" si="87"/>
        <v>PA-USCRI-02</v>
      </c>
      <c r="W348" s="223" t="str">
        <f t="shared" si="88"/>
        <v/>
      </c>
      <c r="X348" s="223" t="str">
        <f t="shared" si="89"/>
        <v/>
      </c>
      <c r="Y348" s="223" t="str">
        <f t="shared" si="90"/>
        <v/>
      </c>
      <c r="Z348" s="223"/>
      <c r="AA348" s="223"/>
      <c r="AB348" s="223"/>
      <c r="AF348" s="41"/>
      <c r="AI348" s="41"/>
      <c r="AL348" s="41"/>
      <c r="AO348" s="174"/>
      <c r="BK348" s="227"/>
      <c r="BL348" s="227"/>
      <c r="BM348" s="227"/>
      <c r="BN348" s="227"/>
      <c r="BO348" s="227"/>
      <c r="BP348" s="227"/>
      <c r="BQ348" s="227"/>
      <c r="BR348" s="227"/>
      <c r="BS348" s="227"/>
    </row>
    <row r="349" spans="1:139" s="79" customFormat="1" ht="15">
      <c r="A349" s="182" t="str">
        <f>'New City'!D349</f>
        <v>OK</v>
      </c>
      <c r="B349" s="159"/>
      <c r="C349" s="159"/>
      <c r="D349" s="159"/>
      <c r="E349" s="158"/>
      <c r="F349" s="159"/>
      <c r="G349" s="159"/>
      <c r="H349" s="159"/>
      <c r="I349" s="159"/>
      <c r="J349" s="196"/>
      <c r="K349" s="202"/>
      <c r="L349" s="159"/>
      <c r="M349" s="159"/>
      <c r="N349" s="159"/>
      <c r="O349" s="159"/>
      <c r="P349" s="206"/>
      <c r="Q349" s="269"/>
      <c r="R349" s="269"/>
      <c r="S349" s="269"/>
      <c r="T349" s="213" t="str">
        <f t="shared" si="85"/>
        <v/>
      </c>
      <c r="U349" s="215" t="str">
        <f t="shared" si="86"/>
        <v/>
      </c>
      <c r="V349" s="215" t="str">
        <f t="shared" si="87"/>
        <v>PA-USCRI-02</v>
      </c>
      <c r="W349" s="223" t="str">
        <f t="shared" si="88"/>
        <v/>
      </c>
      <c r="X349" s="223" t="str">
        <f t="shared" si="89"/>
        <v/>
      </c>
      <c r="Y349" s="223" t="str">
        <f t="shared" si="90"/>
        <v/>
      </c>
      <c r="Z349" s="223"/>
      <c r="AA349" s="223"/>
      <c r="AB349" s="223"/>
      <c r="AF349" s="41"/>
      <c r="AI349" s="41"/>
      <c r="AL349" s="41"/>
      <c r="AO349" s="174"/>
      <c r="BK349" s="227"/>
      <c r="BL349" s="227"/>
      <c r="BM349" s="227"/>
      <c r="BN349" s="227"/>
      <c r="BO349" s="227"/>
      <c r="BP349" s="227"/>
      <c r="BQ349" s="227"/>
      <c r="BR349" s="227"/>
      <c r="BS349" s="227"/>
    </row>
    <row r="350" spans="1:139" s="79" customFormat="1" ht="15">
      <c r="A350" s="182" t="str">
        <f>'New City'!D350</f>
        <v>OK</v>
      </c>
      <c r="B350" s="159"/>
      <c r="C350" s="159"/>
      <c r="D350" s="159"/>
      <c r="E350" s="158"/>
      <c r="F350" s="159"/>
      <c r="G350" s="159"/>
      <c r="H350" s="159"/>
      <c r="I350" s="159"/>
      <c r="J350" s="196"/>
      <c r="K350" s="202"/>
      <c r="L350" s="159"/>
      <c r="M350" s="159"/>
      <c r="N350" s="159"/>
      <c r="O350" s="159"/>
      <c r="P350" s="206"/>
      <c r="Q350" s="269"/>
      <c r="R350" s="269"/>
      <c r="S350" s="269"/>
      <c r="T350" s="213" t="str">
        <f t="shared" si="85"/>
        <v/>
      </c>
      <c r="U350" s="215" t="str">
        <f t="shared" si="86"/>
        <v/>
      </c>
      <c r="V350" s="215" t="str">
        <f t="shared" si="87"/>
        <v>PA-USCRI-02</v>
      </c>
      <c r="W350" s="223" t="str">
        <f t="shared" si="88"/>
        <v/>
      </c>
      <c r="X350" s="223" t="str">
        <f t="shared" si="89"/>
        <v/>
      </c>
      <c r="Y350" s="223" t="str">
        <f t="shared" si="90"/>
        <v/>
      </c>
      <c r="Z350" s="223"/>
      <c r="AA350" s="223"/>
      <c r="AB350" s="223"/>
      <c r="AF350" s="41"/>
      <c r="AI350" s="41"/>
      <c r="AL350" s="41"/>
      <c r="AO350" s="174"/>
      <c r="BK350" s="227"/>
      <c r="BL350" s="227"/>
      <c r="BM350" s="227"/>
      <c r="BN350" s="227"/>
      <c r="BO350" s="227"/>
      <c r="BP350" s="227"/>
      <c r="BQ350" s="227"/>
      <c r="BR350" s="227"/>
      <c r="BS350" s="227"/>
    </row>
    <row r="351" spans="1:139" s="79" customFormat="1" ht="15">
      <c r="A351" s="182" t="str">
        <f>'New City'!D351</f>
        <v>OK</v>
      </c>
      <c r="B351" s="159"/>
      <c r="C351" s="159"/>
      <c r="D351" s="159"/>
      <c r="E351" s="158"/>
      <c r="F351" s="159"/>
      <c r="G351" s="159"/>
      <c r="H351" s="159"/>
      <c r="I351" s="159"/>
      <c r="J351" s="196"/>
      <c r="K351" s="202"/>
      <c r="L351" s="159"/>
      <c r="M351" s="159"/>
      <c r="N351" s="159"/>
      <c r="O351" s="159"/>
      <c r="P351" s="206"/>
      <c r="Q351" s="269"/>
      <c r="R351" s="269"/>
      <c r="S351" s="269"/>
      <c r="T351" s="213" t="str">
        <f t="shared" si="85"/>
        <v/>
      </c>
      <c r="U351" s="215" t="str">
        <f t="shared" si="86"/>
        <v/>
      </c>
      <c r="V351" s="215" t="str">
        <f t="shared" si="87"/>
        <v>PA-USCRI-02</v>
      </c>
      <c r="W351" s="223" t="str">
        <f t="shared" si="88"/>
        <v/>
      </c>
      <c r="X351" s="223" t="str">
        <f t="shared" si="89"/>
        <v/>
      </c>
      <c r="Y351" s="223" t="str">
        <f t="shared" si="90"/>
        <v/>
      </c>
      <c r="Z351" s="223"/>
      <c r="AA351" s="223"/>
      <c r="AB351" s="223"/>
      <c r="AF351" s="41"/>
      <c r="AI351" s="41"/>
      <c r="AL351" s="41"/>
      <c r="AO351" s="174"/>
      <c r="BK351" s="227"/>
      <c r="BL351" s="227"/>
      <c r="BM351" s="227"/>
      <c r="BN351" s="227"/>
      <c r="BO351" s="227"/>
      <c r="BP351" s="227"/>
      <c r="BQ351" s="227"/>
      <c r="BR351" s="227"/>
      <c r="BS351" s="227"/>
    </row>
    <row r="352" spans="1:139" s="79" customFormat="1" ht="15">
      <c r="A352" s="182" t="str">
        <f>'New City'!D352</f>
        <v>OK</v>
      </c>
      <c r="B352" s="159"/>
      <c r="C352" s="159"/>
      <c r="D352" s="159"/>
      <c r="E352" s="158"/>
      <c r="F352" s="159"/>
      <c r="G352" s="159"/>
      <c r="H352" s="159"/>
      <c r="I352" s="159"/>
      <c r="J352" s="196"/>
      <c r="K352" s="202"/>
      <c r="L352" s="159"/>
      <c r="M352" s="159"/>
      <c r="N352" s="159"/>
      <c r="O352" s="159"/>
      <c r="P352" s="206"/>
      <c r="Q352" s="269"/>
      <c r="R352" s="269"/>
      <c r="S352" s="269"/>
      <c r="T352" s="213" t="str">
        <f t="shared" si="85"/>
        <v/>
      </c>
      <c r="U352" s="215" t="str">
        <f t="shared" si="86"/>
        <v/>
      </c>
      <c r="V352" s="215" t="str">
        <f t="shared" si="87"/>
        <v>PA-USCRI-02</v>
      </c>
      <c r="W352" s="223" t="str">
        <f t="shared" si="88"/>
        <v/>
      </c>
      <c r="X352" s="223" t="str">
        <f t="shared" si="89"/>
        <v/>
      </c>
      <c r="Y352" s="223" t="str">
        <f t="shared" si="90"/>
        <v/>
      </c>
      <c r="Z352" s="223"/>
      <c r="AA352" s="223"/>
      <c r="AB352" s="223"/>
      <c r="AF352" s="41"/>
      <c r="AI352" s="41"/>
      <c r="AL352" s="41"/>
      <c r="AO352" s="174"/>
      <c r="BK352" s="227"/>
      <c r="BL352" s="227"/>
      <c r="BM352" s="227"/>
      <c r="BN352" s="227"/>
      <c r="BO352" s="227"/>
      <c r="BP352" s="227"/>
      <c r="BQ352" s="227"/>
      <c r="BR352" s="227"/>
      <c r="BS352" s="227"/>
    </row>
    <row r="353" spans="1:139" s="79" customFormat="1" ht="15">
      <c r="A353" s="182" t="str">
        <f>'New City'!D353</f>
        <v>OK</v>
      </c>
      <c r="B353" s="159"/>
      <c r="C353" s="159"/>
      <c r="D353" s="159"/>
      <c r="E353" s="158"/>
      <c r="F353" s="159"/>
      <c r="G353" s="159"/>
      <c r="H353" s="159"/>
      <c r="I353" s="159"/>
      <c r="J353" s="196"/>
      <c r="K353" s="202"/>
      <c r="L353" s="159"/>
      <c r="M353" s="159"/>
      <c r="N353" s="159"/>
      <c r="O353" s="159"/>
      <c r="P353" s="206"/>
      <c r="Q353" s="269"/>
      <c r="R353" s="269"/>
      <c r="S353" s="269"/>
      <c r="T353" s="213" t="str">
        <f t="shared" si="85"/>
        <v/>
      </c>
      <c r="U353" s="215" t="str">
        <f t="shared" si="86"/>
        <v/>
      </c>
      <c r="V353" s="215" t="str">
        <f t="shared" si="87"/>
        <v>PA-USCRI-02</v>
      </c>
      <c r="W353" s="223" t="str">
        <f t="shared" si="88"/>
        <v/>
      </c>
      <c r="X353" s="223" t="str">
        <f t="shared" si="89"/>
        <v/>
      </c>
      <c r="Y353" s="223" t="str">
        <f t="shared" si="90"/>
        <v/>
      </c>
      <c r="Z353" s="223"/>
      <c r="AA353" s="223"/>
      <c r="AB353" s="223"/>
      <c r="AF353" s="41"/>
      <c r="AI353" s="41"/>
      <c r="AL353" s="41"/>
      <c r="AO353" s="174"/>
      <c r="BK353" s="227"/>
      <c r="BL353" s="227"/>
      <c r="BM353" s="227"/>
      <c r="BN353" s="227"/>
      <c r="BO353" s="227"/>
      <c r="BP353" s="227"/>
      <c r="BQ353" s="227"/>
      <c r="BR353" s="227"/>
      <c r="BS353" s="227"/>
    </row>
    <row r="354" spans="1:139" s="79" customFormat="1" ht="15">
      <c r="A354" s="182" t="str">
        <f>'New City'!D354</f>
        <v>OK</v>
      </c>
      <c r="B354" s="159"/>
      <c r="C354" s="159"/>
      <c r="D354" s="159"/>
      <c r="E354" s="158"/>
      <c r="F354" s="159"/>
      <c r="G354" s="159"/>
      <c r="H354" s="159"/>
      <c r="I354" s="159"/>
      <c r="J354" s="196"/>
      <c r="K354" s="202"/>
      <c r="L354" s="159"/>
      <c r="M354" s="159"/>
      <c r="N354" s="159"/>
      <c r="O354" s="159"/>
      <c r="P354" s="206"/>
      <c r="Q354" s="269"/>
      <c r="R354" s="269"/>
      <c r="S354" s="269"/>
      <c r="T354" s="213" t="str">
        <f t="shared" si="85"/>
        <v/>
      </c>
      <c r="U354" s="215" t="str">
        <f t="shared" si="86"/>
        <v/>
      </c>
      <c r="V354" s="215" t="str">
        <f t="shared" si="87"/>
        <v>PA-USCRI-02</v>
      </c>
      <c r="W354" s="223" t="str">
        <f t="shared" si="88"/>
        <v/>
      </c>
      <c r="X354" s="223" t="str">
        <f t="shared" si="89"/>
        <v/>
      </c>
      <c r="Y354" s="223" t="str">
        <f t="shared" si="90"/>
        <v/>
      </c>
      <c r="Z354" s="223"/>
      <c r="AA354" s="223"/>
      <c r="AB354" s="223"/>
      <c r="AF354" s="41"/>
      <c r="AI354" s="41"/>
      <c r="AL354" s="41"/>
      <c r="AO354" s="174"/>
      <c r="BK354" s="227"/>
      <c r="BL354" s="227"/>
      <c r="BM354" s="227"/>
      <c r="BN354" s="227"/>
      <c r="BO354" s="227"/>
      <c r="BP354" s="227"/>
      <c r="BQ354" s="227"/>
      <c r="BR354" s="227"/>
      <c r="BS354" s="227"/>
    </row>
    <row r="355" spans="1:139" s="79" customFormat="1" ht="15">
      <c r="A355" s="182" t="str">
        <f>'New City'!D355</f>
        <v>OK</v>
      </c>
      <c r="B355" s="159"/>
      <c r="C355" s="159"/>
      <c r="D355" s="159"/>
      <c r="E355" s="158"/>
      <c r="F355" s="159"/>
      <c r="G355" s="159"/>
      <c r="H355" s="159"/>
      <c r="I355" s="159"/>
      <c r="J355" s="196"/>
      <c r="K355" s="202"/>
      <c r="L355" s="159"/>
      <c r="M355" s="159"/>
      <c r="N355" s="159"/>
      <c r="O355" s="159"/>
      <c r="P355" s="206"/>
      <c r="Q355" s="269"/>
      <c r="R355" s="269"/>
      <c r="S355" s="269"/>
      <c r="T355" s="213" t="str">
        <f t="shared" si="85"/>
        <v/>
      </c>
      <c r="U355" s="215" t="str">
        <f t="shared" si="86"/>
        <v/>
      </c>
      <c r="V355" s="215" t="str">
        <f t="shared" si="87"/>
        <v>PA-USCRI-02</v>
      </c>
      <c r="W355" s="223" t="str">
        <f t="shared" si="88"/>
        <v/>
      </c>
      <c r="X355" s="223" t="str">
        <f t="shared" si="89"/>
        <v/>
      </c>
      <c r="Y355" s="223" t="str">
        <f t="shared" si="90"/>
        <v/>
      </c>
      <c r="Z355" s="223"/>
      <c r="AA355" s="223"/>
      <c r="AB355" s="223"/>
      <c r="AF355" s="41"/>
      <c r="AI355" s="41"/>
      <c r="AL355" s="41"/>
      <c r="AO355" s="174"/>
      <c r="BK355" s="227"/>
      <c r="BL355" s="227"/>
      <c r="BM355" s="227"/>
      <c r="BN355" s="227"/>
      <c r="BO355" s="227"/>
      <c r="BP355" s="227"/>
      <c r="BQ355" s="227"/>
      <c r="BR355" s="227"/>
      <c r="BS355" s="227"/>
    </row>
    <row r="356" spans="1:139" s="79" customFormat="1" ht="15">
      <c r="A356" s="182" t="str">
        <f>'New City'!D356</f>
        <v>OK</v>
      </c>
      <c r="B356" s="159"/>
      <c r="C356" s="159"/>
      <c r="D356" s="159"/>
      <c r="E356" s="158"/>
      <c r="F356" s="159"/>
      <c r="G356" s="159"/>
      <c r="H356" s="159"/>
      <c r="I356" s="159"/>
      <c r="J356" s="196"/>
      <c r="K356" s="202"/>
      <c r="L356" s="159"/>
      <c r="M356" s="159"/>
      <c r="N356" s="159"/>
      <c r="O356" s="159"/>
      <c r="P356" s="206"/>
      <c r="Q356" s="269"/>
      <c r="R356" s="269"/>
      <c r="S356" s="269"/>
      <c r="T356" s="213" t="str">
        <f t="shared" si="85"/>
        <v/>
      </c>
      <c r="U356" s="215" t="str">
        <f t="shared" si="86"/>
        <v/>
      </c>
      <c r="V356" s="215" t="str">
        <f t="shared" si="87"/>
        <v>PA-USCRI-02</v>
      </c>
      <c r="W356" s="223" t="str">
        <f t="shared" si="88"/>
        <v/>
      </c>
      <c r="X356" s="223" t="str">
        <f t="shared" si="89"/>
        <v/>
      </c>
      <c r="Y356" s="223" t="str">
        <f t="shared" si="90"/>
        <v/>
      </c>
      <c r="Z356" s="223"/>
      <c r="AA356" s="223"/>
      <c r="AB356" s="223"/>
      <c r="AF356" s="41"/>
      <c r="AI356" s="41"/>
      <c r="AL356" s="41"/>
      <c r="AO356" s="174"/>
      <c r="BK356" s="227"/>
      <c r="BL356" s="227"/>
      <c r="BM356" s="227"/>
      <c r="BN356" s="227"/>
      <c r="BO356" s="227"/>
      <c r="BP356" s="227"/>
      <c r="BQ356" s="227"/>
      <c r="BR356" s="227"/>
      <c r="BS356" s="227"/>
    </row>
    <row r="357" spans="1:139" s="79" customFormat="1" ht="15">
      <c r="A357" s="182" t="str">
        <f>'New City'!D357</f>
        <v>OK</v>
      </c>
      <c r="B357" s="159"/>
      <c r="C357" s="159"/>
      <c r="D357" s="159"/>
      <c r="E357" s="158"/>
      <c r="F357" s="159"/>
      <c r="G357" s="159"/>
      <c r="H357" s="159"/>
      <c r="I357" s="159"/>
      <c r="J357" s="196"/>
      <c r="K357" s="202"/>
      <c r="L357" s="159"/>
      <c r="M357" s="159"/>
      <c r="N357" s="159"/>
      <c r="O357" s="159"/>
      <c r="P357" s="206"/>
      <c r="Q357" s="269"/>
      <c r="R357" s="269"/>
      <c r="S357" s="269"/>
      <c r="T357" s="213" t="str">
        <f t="shared" si="85"/>
        <v/>
      </c>
      <c r="U357" s="215" t="str">
        <f t="shared" si="86"/>
        <v/>
      </c>
      <c r="V357" s="215" t="str">
        <f t="shared" si="87"/>
        <v>PA-USCRI-02</v>
      </c>
      <c r="W357" s="223" t="str">
        <f t="shared" si="88"/>
        <v/>
      </c>
      <c r="X357" s="223" t="str">
        <f t="shared" si="89"/>
        <v/>
      </c>
      <c r="Y357" s="223" t="str">
        <f t="shared" si="90"/>
        <v/>
      </c>
      <c r="Z357" s="223"/>
      <c r="AA357" s="223"/>
      <c r="AB357" s="223"/>
      <c r="AF357" s="41"/>
      <c r="AI357" s="41"/>
      <c r="AL357" s="41"/>
      <c r="AO357" s="174"/>
      <c r="BK357" s="227"/>
      <c r="BL357" s="227"/>
      <c r="BM357" s="227"/>
      <c r="BN357" s="227"/>
      <c r="BO357" s="227"/>
      <c r="BP357" s="227"/>
      <c r="BQ357" s="227"/>
      <c r="BR357" s="227"/>
      <c r="BS357" s="227"/>
    </row>
    <row r="358" spans="1:139" s="79" customFormat="1" ht="15">
      <c r="A358" s="182" t="str">
        <f>'New City'!D358</f>
        <v>OK</v>
      </c>
      <c r="B358" s="159"/>
      <c r="C358" s="159"/>
      <c r="D358" s="159"/>
      <c r="E358" s="158"/>
      <c r="F358" s="159"/>
      <c r="G358" s="159"/>
      <c r="H358" s="159"/>
      <c r="I358" s="159"/>
      <c r="J358" s="196"/>
      <c r="K358" s="202"/>
      <c r="L358" s="159"/>
      <c r="M358" s="159"/>
      <c r="N358" s="159"/>
      <c r="O358" s="159"/>
      <c r="P358" s="206"/>
      <c r="Q358" s="269"/>
      <c r="R358" s="269"/>
      <c r="S358" s="269"/>
      <c r="T358" s="213" t="str">
        <f t="shared" si="85"/>
        <v/>
      </c>
      <c r="U358" s="215" t="str">
        <f t="shared" si="86"/>
        <v/>
      </c>
      <c r="V358" s="215" t="str">
        <f t="shared" si="87"/>
        <v>PA-USCRI-02</v>
      </c>
      <c r="W358" s="223" t="str">
        <f t="shared" si="88"/>
        <v/>
      </c>
      <c r="X358" s="223" t="str">
        <f t="shared" si="89"/>
        <v/>
      </c>
      <c r="Y358" s="223" t="str">
        <f t="shared" si="90"/>
        <v/>
      </c>
      <c r="Z358" s="223"/>
      <c r="AA358" s="223"/>
      <c r="AB358" s="223"/>
      <c r="AF358" s="41"/>
      <c r="AI358" s="41"/>
      <c r="AL358" s="41"/>
      <c r="AO358" s="174"/>
      <c r="BK358" s="227"/>
      <c r="BL358" s="227"/>
      <c r="BM358" s="227"/>
      <c r="BN358" s="227"/>
      <c r="BO358" s="227"/>
      <c r="BP358" s="227"/>
      <c r="BQ358" s="227"/>
      <c r="BR358" s="227"/>
      <c r="BS358" s="227"/>
    </row>
    <row r="359" spans="1:139" s="79" customFormat="1" ht="15">
      <c r="A359" s="182" t="str">
        <f>'New City'!D359</f>
        <v>OK</v>
      </c>
      <c r="B359" s="159"/>
      <c r="C359" s="159"/>
      <c r="D359" s="159"/>
      <c r="E359" s="158"/>
      <c r="F359" s="159"/>
      <c r="G359" s="159"/>
      <c r="H359" s="159"/>
      <c r="I359" s="159"/>
      <c r="J359" s="196"/>
      <c r="K359" s="202"/>
      <c r="L359" s="159"/>
      <c r="M359" s="159"/>
      <c r="N359" s="159"/>
      <c r="O359" s="159"/>
      <c r="P359" s="206"/>
      <c r="Q359" s="269"/>
      <c r="R359" s="269"/>
      <c r="S359" s="269"/>
      <c r="T359" s="213" t="str">
        <f t="shared" si="85"/>
        <v/>
      </c>
      <c r="U359" s="215" t="str">
        <f t="shared" si="86"/>
        <v/>
      </c>
      <c r="V359" s="215" t="str">
        <f t="shared" si="87"/>
        <v>PA-USCRI-02</v>
      </c>
      <c r="W359" s="223" t="str">
        <f t="shared" si="88"/>
        <v/>
      </c>
      <c r="X359" s="223" t="str">
        <f t="shared" si="89"/>
        <v/>
      </c>
      <c r="Y359" s="223" t="str">
        <f t="shared" si="90"/>
        <v/>
      </c>
      <c r="Z359" s="223"/>
      <c r="AA359" s="223"/>
      <c r="AB359" s="223"/>
      <c r="AF359" s="41"/>
      <c r="AI359" s="41"/>
      <c r="AL359" s="41"/>
      <c r="AO359" s="174"/>
      <c r="BK359" s="227"/>
      <c r="BL359" s="227"/>
      <c r="BM359" s="227"/>
      <c r="BN359" s="227"/>
      <c r="BO359" s="227"/>
      <c r="BP359" s="227"/>
      <c r="BQ359" s="227"/>
      <c r="BR359" s="227"/>
      <c r="BS359" s="227"/>
    </row>
    <row r="360" spans="1:139" s="79" customFormat="1" ht="15">
      <c r="A360" s="182" t="str">
        <f>'New City'!D360</f>
        <v>OK</v>
      </c>
      <c r="B360" s="159"/>
      <c r="C360" s="159"/>
      <c r="D360" s="159"/>
      <c r="E360" s="158"/>
      <c r="F360" s="159"/>
      <c r="G360" s="159"/>
      <c r="H360" s="159"/>
      <c r="I360" s="159"/>
      <c r="J360" s="196"/>
      <c r="K360" s="202"/>
      <c r="L360" s="159"/>
      <c r="M360" s="159"/>
      <c r="N360" s="159"/>
      <c r="O360" s="159"/>
      <c r="P360" s="206"/>
      <c r="Q360" s="269"/>
      <c r="R360" s="269"/>
      <c r="S360" s="269"/>
      <c r="T360" s="213" t="str">
        <f t="shared" si="85"/>
        <v/>
      </c>
      <c r="U360" s="215" t="str">
        <f t="shared" si="86"/>
        <v/>
      </c>
      <c r="V360" s="215" t="str">
        <f t="shared" si="87"/>
        <v>PA-USCRI-02</v>
      </c>
      <c r="W360" s="223" t="str">
        <f t="shared" si="88"/>
        <v/>
      </c>
      <c r="X360" s="223" t="str">
        <f t="shared" si="89"/>
        <v/>
      </c>
      <c r="Y360" s="223" t="str">
        <f t="shared" si="90"/>
        <v/>
      </c>
      <c r="Z360" s="223"/>
      <c r="AA360" s="223"/>
      <c r="AB360" s="223"/>
      <c r="AF360" s="41"/>
      <c r="AI360" s="41"/>
      <c r="AL360" s="41"/>
      <c r="AO360" s="174"/>
      <c r="BK360" s="227"/>
      <c r="BL360" s="227"/>
      <c r="BM360" s="227"/>
      <c r="BN360" s="227"/>
      <c r="BO360" s="227"/>
      <c r="BP360" s="227"/>
      <c r="BQ360" s="227"/>
      <c r="BR360" s="227"/>
      <c r="BS360" s="227"/>
    </row>
    <row r="361" spans="1:139" ht="15">
      <c r="A361" s="182" t="str">
        <f>'New City'!D361</f>
        <v>OK</v>
      </c>
      <c r="B361" s="159"/>
      <c r="C361" s="159"/>
      <c r="D361" s="159"/>
      <c r="E361" s="158"/>
      <c r="F361" s="159"/>
      <c r="G361" s="159"/>
      <c r="H361" s="159"/>
      <c r="I361" s="159"/>
      <c r="J361" s="196"/>
      <c r="K361" s="202"/>
      <c r="L361" s="159"/>
      <c r="M361" s="159"/>
      <c r="N361" s="159"/>
      <c r="O361" s="159"/>
      <c r="P361" s="206"/>
      <c r="Q361" s="269"/>
      <c r="R361" s="269"/>
      <c r="S361" s="269"/>
      <c r="T361" s="213" t="str">
        <f t="shared" si="85"/>
        <v/>
      </c>
      <c r="U361" s="215" t="str">
        <f t="shared" si="86"/>
        <v/>
      </c>
      <c r="V361" s="215" t="str">
        <f t="shared" si="87"/>
        <v>PA-USCRI-02</v>
      </c>
      <c r="W361" s="223" t="str">
        <f t="shared" si="88"/>
        <v/>
      </c>
      <c r="X361" s="223" t="str">
        <f t="shared" si="89"/>
        <v/>
      </c>
      <c r="Y361" s="223" t="str">
        <f t="shared" si="90"/>
        <v/>
      </c>
      <c r="Z361" s="223"/>
      <c r="AA361" s="223"/>
      <c r="AB361" s="223"/>
      <c r="AN361" s="79"/>
      <c r="AO361" s="174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227"/>
      <c r="BL361" s="227"/>
      <c r="BM361" s="227"/>
      <c r="BN361" s="227"/>
      <c r="BO361" s="227"/>
      <c r="BP361" s="227"/>
      <c r="BQ361" s="227"/>
      <c r="BR361" s="227"/>
      <c r="BS361" s="227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</row>
    <row r="362" spans="1:139" ht="15">
      <c r="A362" s="182" t="str">
        <f>'New City'!D362</f>
        <v>OK</v>
      </c>
      <c r="B362" s="159"/>
      <c r="C362" s="159"/>
      <c r="D362" s="159"/>
      <c r="E362" s="158"/>
      <c r="F362" s="159"/>
      <c r="G362" s="159"/>
      <c r="H362" s="159"/>
      <c r="I362" s="159"/>
      <c r="J362" s="196"/>
      <c r="K362" s="202"/>
      <c r="L362" s="159"/>
      <c r="M362" s="159"/>
      <c r="N362" s="159"/>
      <c r="O362" s="159"/>
      <c r="P362" s="206"/>
      <c r="Q362" s="269"/>
      <c r="R362" s="269"/>
      <c r="S362" s="269"/>
      <c r="T362" s="213" t="str">
        <f t="shared" si="85"/>
        <v/>
      </c>
      <c r="U362" s="215" t="str">
        <f t="shared" si="86"/>
        <v/>
      </c>
      <c r="V362" s="215" t="str">
        <f t="shared" si="87"/>
        <v>PA-USCRI-02</v>
      </c>
      <c r="W362" s="223" t="str">
        <f t="shared" si="88"/>
        <v/>
      </c>
      <c r="X362" s="223" t="str">
        <f t="shared" si="89"/>
        <v/>
      </c>
      <c r="Y362" s="223" t="str">
        <f t="shared" si="90"/>
        <v/>
      </c>
      <c r="Z362" s="223"/>
      <c r="AA362" s="223"/>
      <c r="AB362" s="223"/>
      <c r="AN362" s="79"/>
      <c r="AO362" s="174"/>
      <c r="AP362" s="79"/>
    </row>
    <row r="363" spans="1:139" ht="15">
      <c r="A363" s="182" t="str">
        <f>'New City'!D363</f>
        <v>OK</v>
      </c>
      <c r="B363" s="159"/>
      <c r="C363" s="159"/>
      <c r="D363" s="159"/>
      <c r="E363" s="158"/>
      <c r="F363" s="159"/>
      <c r="G363" s="159"/>
      <c r="H363" s="159"/>
      <c r="I363" s="159"/>
      <c r="J363" s="196"/>
      <c r="K363" s="202"/>
      <c r="L363" s="159"/>
      <c r="M363" s="159"/>
      <c r="N363" s="159"/>
      <c r="O363" s="159"/>
      <c r="P363" s="206"/>
      <c r="Q363" s="269"/>
      <c r="R363" s="269"/>
      <c r="S363" s="269"/>
      <c r="T363" s="213" t="str">
        <f t="shared" si="85"/>
        <v/>
      </c>
      <c r="U363" s="215" t="str">
        <f t="shared" si="86"/>
        <v/>
      </c>
      <c r="V363" s="215" t="str">
        <f t="shared" si="87"/>
        <v>PA-USCRI-02</v>
      </c>
      <c r="W363" s="223" t="str">
        <f t="shared" si="88"/>
        <v/>
      </c>
      <c r="X363" s="223" t="str">
        <f t="shared" si="89"/>
        <v/>
      </c>
      <c r="Y363" s="223" t="str">
        <f t="shared" si="90"/>
        <v/>
      </c>
      <c r="Z363" s="223"/>
      <c r="AA363" s="223"/>
      <c r="AB363" s="223"/>
      <c r="AN363" s="79"/>
      <c r="AO363" s="174"/>
      <c r="AP363" s="79"/>
    </row>
    <row r="364" spans="1:139" ht="15">
      <c r="A364" s="182" t="str">
        <f>'New City'!D364</f>
        <v>OK</v>
      </c>
      <c r="B364" s="159"/>
      <c r="C364" s="159"/>
      <c r="D364" s="159"/>
      <c r="E364" s="158"/>
      <c r="F364" s="159"/>
      <c r="G364" s="159"/>
      <c r="H364" s="159"/>
      <c r="I364" s="159"/>
      <c r="J364" s="196"/>
      <c r="K364" s="202"/>
      <c r="L364" s="159"/>
      <c r="M364" s="159"/>
      <c r="N364" s="159"/>
      <c r="O364" s="159"/>
      <c r="P364" s="206"/>
      <c r="Q364" s="269"/>
      <c r="R364" s="269"/>
      <c r="S364" s="269"/>
      <c r="T364" s="213" t="str">
        <f t="shared" si="85"/>
        <v/>
      </c>
      <c r="U364" s="215" t="str">
        <f t="shared" si="86"/>
        <v/>
      </c>
      <c r="V364" s="215" t="str">
        <f t="shared" si="87"/>
        <v>PA-USCRI-02</v>
      </c>
      <c r="W364" s="223" t="str">
        <f t="shared" si="88"/>
        <v/>
      </c>
      <c r="X364" s="223" t="str">
        <f t="shared" si="89"/>
        <v/>
      </c>
      <c r="Y364" s="223" t="str">
        <f t="shared" si="90"/>
        <v/>
      </c>
      <c r="Z364" s="223"/>
      <c r="AA364" s="223"/>
      <c r="AB364" s="223"/>
    </row>
    <row r="365" spans="1:139" ht="15">
      <c r="A365" s="182" t="str">
        <f>'New City'!D365</f>
        <v>OK</v>
      </c>
      <c r="B365" s="159"/>
      <c r="C365" s="159"/>
      <c r="D365" s="159"/>
      <c r="E365" s="158"/>
      <c r="F365" s="159"/>
      <c r="G365" s="159"/>
      <c r="H365" s="159"/>
      <c r="I365" s="159"/>
      <c r="J365" s="196"/>
      <c r="K365" s="202"/>
      <c r="L365" s="159"/>
      <c r="M365" s="159"/>
      <c r="N365" s="159"/>
      <c r="O365" s="159"/>
      <c r="P365" s="206"/>
      <c r="Q365" s="269"/>
      <c r="R365" s="269"/>
      <c r="S365" s="269"/>
      <c r="T365" s="213" t="str">
        <f t="shared" si="85"/>
        <v/>
      </c>
      <c r="U365" s="215" t="str">
        <f t="shared" si="86"/>
        <v/>
      </c>
      <c r="V365" s="215" t="str">
        <f t="shared" si="87"/>
        <v>PA-USCRI-02</v>
      </c>
      <c r="W365" s="223" t="str">
        <f t="shared" si="88"/>
        <v/>
      </c>
      <c r="X365" s="223" t="str">
        <f t="shared" si="89"/>
        <v/>
      </c>
      <c r="Y365" s="223" t="str">
        <f t="shared" si="90"/>
        <v/>
      </c>
      <c r="Z365" s="223"/>
      <c r="AA365" s="223"/>
      <c r="AB365" s="223"/>
    </row>
    <row r="366" spans="1:139" ht="15">
      <c r="A366" s="182" t="str">
        <f>'New City'!D366</f>
        <v>OK</v>
      </c>
      <c r="B366" s="159"/>
      <c r="C366" s="159"/>
      <c r="D366" s="159"/>
      <c r="E366" s="158"/>
      <c r="F366" s="159"/>
      <c r="G366" s="159"/>
      <c r="H366" s="159"/>
      <c r="I366" s="159"/>
      <c r="J366" s="196"/>
      <c r="K366" s="202"/>
      <c r="L366" s="159"/>
      <c r="M366" s="159"/>
      <c r="N366" s="159"/>
      <c r="O366" s="159"/>
      <c r="P366" s="206"/>
      <c r="Q366" s="269"/>
      <c r="R366" s="269"/>
      <c r="S366" s="269"/>
      <c r="T366" s="213" t="str">
        <f t="shared" si="85"/>
        <v/>
      </c>
      <c r="U366" s="215" t="str">
        <f t="shared" si="86"/>
        <v/>
      </c>
      <c r="V366" s="215" t="str">
        <f t="shared" si="87"/>
        <v>PA-USCRI-02</v>
      </c>
      <c r="W366" s="223" t="str">
        <f t="shared" si="88"/>
        <v/>
      </c>
      <c r="X366" s="223" t="str">
        <f t="shared" si="89"/>
        <v/>
      </c>
      <c r="Y366" s="223" t="str">
        <f t="shared" si="90"/>
        <v/>
      </c>
      <c r="Z366" s="223"/>
      <c r="AA366" s="223"/>
      <c r="AB366" s="223"/>
    </row>
    <row r="367" spans="1:139" ht="15">
      <c r="A367" s="182" t="str">
        <f>'New City'!D367</f>
        <v>OK</v>
      </c>
      <c r="B367" s="159"/>
      <c r="C367" s="159"/>
      <c r="D367" s="159"/>
      <c r="E367" s="158"/>
      <c r="F367" s="159"/>
      <c r="G367" s="159"/>
      <c r="H367" s="159"/>
      <c r="I367" s="159"/>
      <c r="J367" s="196"/>
      <c r="K367" s="202"/>
      <c r="L367" s="159"/>
      <c r="M367" s="159"/>
      <c r="N367" s="159"/>
      <c r="O367" s="159"/>
      <c r="P367" s="206"/>
      <c r="Q367" s="269"/>
      <c r="R367" s="269"/>
      <c r="S367" s="269"/>
      <c r="T367" s="213" t="str">
        <f t="shared" si="85"/>
        <v/>
      </c>
      <c r="U367" s="215" t="str">
        <f t="shared" si="86"/>
        <v/>
      </c>
      <c r="V367" s="215" t="str">
        <f t="shared" si="87"/>
        <v>PA-USCRI-02</v>
      </c>
      <c r="W367" s="223" t="str">
        <f t="shared" si="88"/>
        <v/>
      </c>
      <c r="X367" s="223" t="str">
        <f t="shared" si="89"/>
        <v/>
      </c>
      <c r="Y367" s="223" t="str">
        <f t="shared" si="90"/>
        <v/>
      </c>
      <c r="Z367" s="223"/>
      <c r="AA367" s="223"/>
      <c r="AB367" s="223"/>
    </row>
    <row r="368" spans="1:139" ht="15">
      <c r="A368" s="182" t="str">
        <f>'New City'!D368</f>
        <v>OK</v>
      </c>
      <c r="B368" s="159"/>
      <c r="C368" s="159"/>
      <c r="D368" s="159"/>
      <c r="E368" s="158"/>
      <c r="F368" s="159"/>
      <c r="G368" s="159"/>
      <c r="H368" s="159"/>
      <c r="I368" s="159"/>
      <c r="J368" s="196"/>
      <c r="K368" s="202"/>
      <c r="L368" s="159"/>
      <c r="M368" s="159"/>
      <c r="N368" s="159"/>
      <c r="O368" s="159"/>
      <c r="P368" s="206"/>
      <c r="Q368" s="269"/>
      <c r="R368" s="269"/>
      <c r="S368" s="269"/>
      <c r="T368" s="213" t="str">
        <f t="shared" si="85"/>
        <v/>
      </c>
      <c r="U368" s="215" t="str">
        <f t="shared" si="86"/>
        <v/>
      </c>
      <c r="V368" s="215" t="str">
        <f t="shared" si="87"/>
        <v>PA-USCRI-02</v>
      </c>
      <c r="W368" s="223" t="str">
        <f t="shared" si="88"/>
        <v/>
      </c>
      <c r="X368" s="223" t="str">
        <f t="shared" si="89"/>
        <v/>
      </c>
      <c r="Y368" s="223" t="str">
        <f t="shared" si="90"/>
        <v/>
      </c>
      <c r="Z368" s="223"/>
      <c r="AA368" s="223"/>
      <c r="AB368" s="223"/>
    </row>
    <row r="369" spans="1:28" ht="15">
      <c r="A369" s="182" t="str">
        <f>'New City'!D369</f>
        <v>OK</v>
      </c>
      <c r="B369" s="159"/>
      <c r="C369" s="159"/>
      <c r="D369" s="159"/>
      <c r="E369" s="158"/>
      <c r="F369" s="159"/>
      <c r="G369" s="159"/>
      <c r="H369" s="159"/>
      <c r="I369" s="159"/>
      <c r="J369" s="196"/>
      <c r="K369" s="202"/>
      <c r="L369" s="159"/>
      <c r="M369" s="159"/>
      <c r="N369" s="159"/>
      <c r="O369" s="159"/>
      <c r="P369" s="206"/>
      <c r="Q369" s="269"/>
      <c r="R369" s="269"/>
      <c r="S369" s="269"/>
      <c r="T369" s="213" t="str">
        <f t="shared" si="85"/>
        <v/>
      </c>
      <c r="U369" s="215" t="str">
        <f t="shared" si="86"/>
        <v/>
      </c>
      <c r="V369" s="215" t="str">
        <f t="shared" si="87"/>
        <v>PA-USCRI-02</v>
      </c>
      <c r="W369" s="223" t="str">
        <f t="shared" si="88"/>
        <v/>
      </c>
      <c r="X369" s="223" t="str">
        <f t="shared" si="89"/>
        <v/>
      </c>
      <c r="Y369" s="223" t="str">
        <f t="shared" si="90"/>
        <v/>
      </c>
      <c r="Z369" s="223"/>
      <c r="AA369" s="223"/>
      <c r="AB369" s="223"/>
    </row>
    <row r="370" spans="1:28" ht="15">
      <c r="A370" s="182" t="str">
        <f>'New City'!D370</f>
        <v>OK</v>
      </c>
      <c r="B370" s="159"/>
      <c r="C370" s="159"/>
      <c r="D370" s="159"/>
      <c r="E370" s="158"/>
      <c r="F370" s="159"/>
      <c r="G370" s="159"/>
      <c r="H370" s="159"/>
      <c r="I370" s="159"/>
      <c r="J370" s="196"/>
      <c r="K370" s="202"/>
      <c r="L370" s="159"/>
      <c r="M370" s="159"/>
      <c r="N370" s="159"/>
      <c r="O370" s="159"/>
      <c r="P370" s="206"/>
      <c r="Q370" s="269"/>
      <c r="R370" s="269"/>
      <c r="S370" s="269"/>
      <c r="T370" s="213" t="str">
        <f t="shared" si="85"/>
        <v/>
      </c>
      <c r="U370" s="215" t="str">
        <f t="shared" si="86"/>
        <v/>
      </c>
      <c r="V370" s="215" t="str">
        <f t="shared" si="87"/>
        <v>PA-USCRI-02</v>
      </c>
      <c r="W370" s="223" t="str">
        <f t="shared" si="88"/>
        <v/>
      </c>
      <c r="X370" s="223" t="str">
        <f t="shared" si="89"/>
        <v/>
      </c>
      <c r="Y370" s="223" t="str">
        <f t="shared" si="90"/>
        <v/>
      </c>
      <c r="Z370" s="223"/>
      <c r="AA370" s="223"/>
      <c r="AB370" s="223"/>
    </row>
    <row r="371" spans="1:28" ht="15">
      <c r="A371" s="182" t="str">
        <f>'New City'!D371</f>
        <v>OK</v>
      </c>
      <c r="B371" s="159"/>
      <c r="C371" s="159"/>
      <c r="D371" s="159"/>
      <c r="E371" s="158"/>
      <c r="F371" s="159"/>
      <c r="G371" s="159"/>
      <c r="H371" s="159"/>
      <c r="I371" s="159"/>
      <c r="J371" s="196"/>
      <c r="K371" s="202"/>
      <c r="L371" s="159"/>
      <c r="M371" s="159"/>
      <c r="N371" s="159"/>
      <c r="O371" s="159"/>
      <c r="P371" s="206"/>
      <c r="Q371" s="269"/>
      <c r="R371" s="269"/>
      <c r="S371" s="269"/>
      <c r="T371" s="213" t="str">
        <f t="shared" si="85"/>
        <v/>
      </c>
      <c r="U371" s="215" t="str">
        <f t="shared" si="86"/>
        <v/>
      </c>
      <c r="V371" s="215" t="str">
        <f t="shared" si="87"/>
        <v>PA-USCRI-02</v>
      </c>
      <c r="W371" s="223" t="str">
        <f t="shared" si="88"/>
        <v/>
      </c>
      <c r="X371" s="223" t="str">
        <f t="shared" si="89"/>
        <v/>
      </c>
      <c r="Y371" s="223" t="str">
        <f t="shared" si="90"/>
        <v/>
      </c>
      <c r="Z371" s="223"/>
      <c r="AA371" s="223"/>
      <c r="AB371" s="223"/>
    </row>
    <row r="372" spans="1:28" ht="15">
      <c r="A372" s="182" t="str">
        <f>'New City'!D372</f>
        <v>OK</v>
      </c>
      <c r="B372" s="159"/>
      <c r="C372" s="159"/>
      <c r="D372" s="159"/>
      <c r="E372" s="158"/>
      <c r="F372" s="159"/>
      <c r="G372" s="159"/>
      <c r="H372" s="159"/>
      <c r="I372" s="159"/>
      <c r="J372" s="196"/>
      <c r="K372" s="202"/>
      <c r="L372" s="159"/>
      <c r="M372" s="159"/>
      <c r="N372" s="159"/>
      <c r="O372" s="159"/>
      <c r="P372" s="206"/>
      <c r="Q372" s="269"/>
      <c r="R372" s="269"/>
      <c r="S372" s="269"/>
      <c r="T372" s="213" t="str">
        <f t="shared" si="85"/>
        <v/>
      </c>
      <c r="U372" s="215" t="str">
        <f t="shared" si="86"/>
        <v/>
      </c>
      <c r="V372" s="215" t="str">
        <f t="shared" si="87"/>
        <v>PA-USCRI-02</v>
      </c>
      <c r="W372" s="223" t="str">
        <f t="shared" si="88"/>
        <v/>
      </c>
      <c r="X372" s="223" t="str">
        <f t="shared" si="89"/>
        <v/>
      </c>
      <c r="Y372" s="223" t="str">
        <f t="shared" si="90"/>
        <v/>
      </c>
      <c r="Z372" s="223"/>
      <c r="AA372" s="223"/>
      <c r="AB372" s="223"/>
    </row>
    <row r="373" spans="1:28" ht="15">
      <c r="A373" s="182" t="str">
        <f>'New City'!D373</f>
        <v>OK</v>
      </c>
      <c r="B373" s="159"/>
      <c r="C373" s="159"/>
      <c r="D373" s="159"/>
      <c r="E373" s="158"/>
      <c r="F373" s="159"/>
      <c r="G373" s="159"/>
      <c r="H373" s="159"/>
      <c r="I373" s="159"/>
      <c r="J373" s="196"/>
      <c r="K373" s="202"/>
      <c r="L373" s="159"/>
      <c r="M373" s="159"/>
      <c r="N373" s="159"/>
      <c r="O373" s="159"/>
      <c r="P373" s="206"/>
      <c r="Q373" s="269"/>
      <c r="R373" s="269"/>
      <c r="S373" s="269"/>
      <c r="T373" s="213" t="str">
        <f t="shared" si="85"/>
        <v/>
      </c>
      <c r="U373" s="215" t="str">
        <f t="shared" si="86"/>
        <v/>
      </c>
      <c r="V373" s="215" t="str">
        <f t="shared" si="87"/>
        <v>PA-USCRI-02</v>
      </c>
      <c r="W373" s="223" t="str">
        <f t="shared" si="88"/>
        <v/>
      </c>
      <c r="X373" s="223" t="str">
        <f t="shared" si="89"/>
        <v/>
      </c>
      <c r="Y373" s="223"/>
      <c r="Z373" s="223"/>
      <c r="AA373" s="223"/>
      <c r="AB373" s="223"/>
    </row>
    <row r="374" spans="1:28" ht="15">
      <c r="A374" s="182" t="str">
        <f>'New City'!D374</f>
        <v>OK</v>
      </c>
      <c r="B374" s="159"/>
      <c r="C374" s="159"/>
      <c r="D374" s="159"/>
      <c r="E374" s="158"/>
      <c r="F374" s="159"/>
      <c r="G374" s="159"/>
      <c r="H374" s="159"/>
      <c r="I374" s="159"/>
      <c r="J374" s="196"/>
      <c r="K374" s="202"/>
      <c r="L374" s="159"/>
      <c r="M374" s="159"/>
      <c r="N374" s="159"/>
      <c r="O374" s="159"/>
      <c r="P374" s="206"/>
      <c r="Q374" s="269"/>
      <c r="R374" s="269"/>
      <c r="S374" s="269"/>
      <c r="T374" s="213" t="str">
        <f t="shared" si="85"/>
        <v/>
      </c>
      <c r="U374" s="215" t="str">
        <f t="shared" si="86"/>
        <v/>
      </c>
      <c r="V374" s="215" t="str">
        <f t="shared" si="87"/>
        <v>PA-USCRI-02</v>
      </c>
      <c r="W374" s="223" t="str">
        <f t="shared" si="88"/>
        <v/>
      </c>
      <c r="X374" s="223" t="str">
        <f t="shared" si="89"/>
        <v/>
      </c>
      <c r="Y374" s="223"/>
      <c r="Z374" s="223"/>
      <c r="AA374" s="223"/>
      <c r="AB374" s="223"/>
    </row>
    <row r="375" spans="1:28" ht="15">
      <c r="A375" s="182" t="str">
        <f>'New City'!D375</f>
        <v>OK</v>
      </c>
      <c r="B375" s="159"/>
      <c r="C375" s="159"/>
      <c r="D375" s="159"/>
      <c r="E375" s="158"/>
      <c r="F375" s="159"/>
      <c r="G375" s="159"/>
      <c r="H375" s="159"/>
      <c r="I375" s="159"/>
      <c r="J375" s="196"/>
      <c r="K375" s="202"/>
      <c r="L375" s="159"/>
      <c r="M375" s="159"/>
      <c r="N375" s="159"/>
      <c r="O375" s="159"/>
      <c r="P375" s="206"/>
      <c r="Q375" s="269"/>
      <c r="R375" s="269"/>
      <c r="S375" s="269"/>
      <c r="T375" s="213" t="str">
        <f t="shared" si="85"/>
        <v/>
      </c>
      <c r="U375" s="215" t="str">
        <f t="shared" si="86"/>
        <v/>
      </c>
      <c r="V375" s="215" t="str">
        <f t="shared" si="87"/>
        <v>PA-USCRI-02</v>
      </c>
      <c r="W375" s="223" t="str">
        <f t="shared" si="88"/>
        <v/>
      </c>
      <c r="X375" s="223" t="str">
        <f t="shared" si="89"/>
        <v/>
      </c>
      <c r="Y375" s="223"/>
      <c r="Z375" s="223"/>
      <c r="AA375" s="223"/>
      <c r="AB375" s="223"/>
    </row>
    <row r="376" spans="1:28" ht="15">
      <c r="A376" s="182" t="str">
        <f>'New City'!D376</f>
        <v>OK</v>
      </c>
      <c r="B376" s="156"/>
      <c r="C376" s="158"/>
      <c r="D376" s="158"/>
      <c r="E376" s="156"/>
      <c r="F376" s="159"/>
      <c r="G376" s="159"/>
      <c r="H376" s="159"/>
      <c r="I376" s="159"/>
      <c r="J376" s="196"/>
      <c r="K376" s="202"/>
      <c r="L376" s="159"/>
      <c r="M376" s="159"/>
      <c r="N376" s="159"/>
      <c r="O376" s="159"/>
      <c r="P376" s="207"/>
      <c r="Q376" s="269"/>
      <c r="R376" s="269"/>
      <c r="S376" s="269"/>
      <c r="T376" s="213" t="str">
        <f t="shared" si="85"/>
        <v/>
      </c>
      <c r="U376" s="215" t="str">
        <f t="shared" si="86"/>
        <v/>
      </c>
      <c r="V376" s="215" t="str">
        <f t="shared" si="87"/>
        <v>PA-USCRI-02</v>
      </c>
      <c r="W376" s="223" t="str">
        <f t="shared" si="88"/>
        <v/>
      </c>
      <c r="X376" s="223" t="str">
        <f t="shared" si="89"/>
        <v/>
      </c>
      <c r="Y376" s="223"/>
      <c r="Z376" s="223"/>
      <c r="AA376" s="223"/>
      <c r="AB376" s="223"/>
    </row>
    <row r="377" spans="1:28" ht="15">
      <c r="A377" s="182" t="str">
        <f>'New City'!D377</f>
        <v>OK</v>
      </c>
      <c r="B377" s="156"/>
      <c r="C377" s="158"/>
      <c r="D377" s="158"/>
      <c r="E377" s="156"/>
      <c r="F377" s="159"/>
      <c r="G377" s="159"/>
      <c r="H377" s="159"/>
      <c r="I377" s="159"/>
      <c r="J377" s="196"/>
      <c r="K377" s="202"/>
      <c r="L377" s="159"/>
      <c r="M377" s="159"/>
      <c r="N377" s="159"/>
      <c r="O377" s="159"/>
      <c r="P377" s="207"/>
      <c r="Q377" s="269"/>
      <c r="R377" s="269"/>
      <c r="S377" s="269"/>
      <c r="T377" s="213" t="str">
        <f t="shared" si="85"/>
        <v/>
      </c>
      <c r="U377" s="215" t="str">
        <f t="shared" si="86"/>
        <v/>
      </c>
      <c r="V377" s="215" t="str">
        <f t="shared" si="87"/>
        <v>PA-USCRI-02</v>
      </c>
      <c r="W377" s="223" t="str">
        <f t="shared" si="88"/>
        <v/>
      </c>
      <c r="X377" s="223" t="str">
        <f t="shared" si="89"/>
        <v/>
      </c>
      <c r="Y377" s="223"/>
      <c r="Z377" s="223"/>
      <c r="AA377" s="223"/>
      <c r="AB377" s="223"/>
    </row>
    <row r="378" spans="1:28" ht="15">
      <c r="A378" s="182" t="str">
        <f>'New City'!D378</f>
        <v>OK</v>
      </c>
      <c r="B378" s="156"/>
      <c r="C378" s="158"/>
      <c r="D378" s="158"/>
      <c r="E378" s="156"/>
      <c r="F378" s="159"/>
      <c r="G378" s="159"/>
      <c r="H378" s="159"/>
      <c r="I378" s="159"/>
      <c r="J378" s="196"/>
      <c r="K378" s="202"/>
      <c r="L378" s="159"/>
      <c r="M378" s="159"/>
      <c r="N378" s="159"/>
      <c r="O378" s="159"/>
      <c r="P378" s="207"/>
      <c r="Q378" s="269"/>
      <c r="R378" s="269"/>
      <c r="S378" s="269"/>
      <c r="T378" s="213" t="str">
        <f t="shared" si="85"/>
        <v/>
      </c>
      <c r="U378" s="215" t="str">
        <f t="shared" si="86"/>
        <v/>
      </c>
      <c r="V378" s="215" t="str">
        <f t="shared" si="87"/>
        <v>PA-USCRI-02</v>
      </c>
      <c r="W378" s="223" t="str">
        <f t="shared" si="88"/>
        <v/>
      </c>
      <c r="X378" s="223" t="str">
        <f t="shared" si="89"/>
        <v/>
      </c>
      <c r="Y378" s="223"/>
      <c r="Z378" s="223"/>
      <c r="AA378" s="223"/>
      <c r="AB378" s="223"/>
    </row>
    <row r="379" spans="1:28" ht="15">
      <c r="A379" s="182" t="str">
        <f>'New City'!D379</f>
        <v>OK</v>
      </c>
      <c r="B379" s="156"/>
      <c r="C379" s="158"/>
      <c r="D379" s="158"/>
      <c r="E379" s="156"/>
      <c r="F379" s="159"/>
      <c r="G379" s="159"/>
      <c r="H379" s="159"/>
      <c r="I379" s="159"/>
      <c r="J379" s="196"/>
      <c r="K379" s="202"/>
      <c r="L379" s="159"/>
      <c r="M379" s="159"/>
      <c r="N379" s="159"/>
      <c r="O379" s="159"/>
      <c r="P379" s="207"/>
      <c r="Q379" s="269"/>
      <c r="R379" s="269"/>
      <c r="S379" s="269"/>
      <c r="T379" s="213" t="str">
        <f t="shared" si="85"/>
        <v/>
      </c>
      <c r="U379" s="215" t="str">
        <f t="shared" si="86"/>
        <v/>
      </c>
      <c r="V379" s="215" t="str">
        <f t="shared" si="87"/>
        <v>PA-USCRI-02</v>
      </c>
      <c r="W379" s="223" t="str">
        <f t="shared" si="88"/>
        <v/>
      </c>
      <c r="X379" s="223" t="str">
        <f t="shared" si="89"/>
        <v/>
      </c>
      <c r="Y379" s="223"/>
      <c r="Z379" s="223"/>
      <c r="AA379" s="223"/>
      <c r="AB379" s="223"/>
    </row>
    <row r="380" spans="1:28" ht="15">
      <c r="A380" s="182" t="str">
        <f>'New City'!D380</f>
        <v>OK</v>
      </c>
      <c r="B380" s="156"/>
      <c r="C380" s="158"/>
      <c r="D380" s="158"/>
      <c r="E380" s="156"/>
      <c r="F380" s="159"/>
      <c r="G380" s="159"/>
      <c r="H380" s="159"/>
      <c r="I380" s="159"/>
      <c r="J380" s="196"/>
      <c r="K380" s="202"/>
      <c r="L380" s="159"/>
      <c r="M380" s="159"/>
      <c r="N380" s="159"/>
      <c r="O380" s="159"/>
      <c r="P380" s="207"/>
      <c r="Q380" s="269"/>
      <c r="R380" s="269"/>
      <c r="S380" s="269"/>
      <c r="T380" s="213" t="str">
        <f t="shared" si="85"/>
        <v/>
      </c>
      <c r="U380" s="215" t="str">
        <f t="shared" si="86"/>
        <v/>
      </c>
      <c r="V380" s="215" t="str">
        <f t="shared" si="87"/>
        <v>PA-USCRI-02</v>
      </c>
      <c r="W380" s="223" t="str">
        <f t="shared" si="88"/>
        <v/>
      </c>
      <c r="X380" s="223" t="str">
        <f t="shared" si="89"/>
        <v/>
      </c>
      <c r="Y380" s="223"/>
      <c r="Z380" s="223"/>
      <c r="AA380" s="223"/>
      <c r="AB380" s="223"/>
    </row>
    <row r="381" spans="1:28">
      <c r="A381" s="182" t="str">
        <f>'New City'!D381</f>
        <v>OK</v>
      </c>
      <c r="B381" s="156"/>
      <c r="C381" s="158"/>
      <c r="D381" s="158"/>
      <c r="E381" s="156"/>
      <c r="F381" s="159"/>
      <c r="G381" s="159"/>
      <c r="H381" s="159"/>
      <c r="I381" s="159"/>
      <c r="J381" s="196"/>
      <c r="K381" s="202"/>
      <c r="L381" s="159"/>
      <c r="M381" s="159"/>
      <c r="N381" s="159"/>
      <c r="O381" s="159"/>
      <c r="P381" s="207"/>
      <c r="Q381" s="270"/>
      <c r="R381" s="271"/>
      <c r="S381" s="271"/>
      <c r="T381" s="213" t="str">
        <f t="shared" si="85"/>
        <v/>
      </c>
      <c r="U381" s="215" t="str">
        <f t="shared" si="86"/>
        <v/>
      </c>
      <c r="V381" s="215" t="str">
        <f t="shared" si="87"/>
        <v>PA-USCRI-02</v>
      </c>
      <c r="W381" s="223" t="str">
        <f t="shared" si="88"/>
        <v/>
      </c>
      <c r="X381" s="223" t="str">
        <f t="shared" si="89"/>
        <v/>
      </c>
      <c r="Y381" s="223"/>
      <c r="Z381" s="223"/>
      <c r="AA381" s="223"/>
      <c r="AB381" s="223"/>
    </row>
    <row r="382" spans="1:28">
      <c r="A382" s="182" t="str">
        <f>'New City'!D382</f>
        <v>OK</v>
      </c>
      <c r="B382" s="156"/>
      <c r="C382" s="158"/>
      <c r="D382" s="158"/>
      <c r="E382" s="156"/>
      <c r="F382" s="159"/>
      <c r="G382" s="159"/>
      <c r="H382" s="159"/>
      <c r="I382" s="159"/>
      <c r="J382" s="196"/>
      <c r="K382" s="202"/>
      <c r="L382" s="159"/>
      <c r="M382" s="159"/>
      <c r="N382" s="159"/>
      <c r="O382" s="159"/>
      <c r="P382" s="207"/>
      <c r="Q382" s="270"/>
      <c r="R382" s="271"/>
      <c r="S382" s="271"/>
      <c r="T382" s="213" t="str">
        <f t="shared" si="85"/>
        <v/>
      </c>
      <c r="U382" s="215" t="str">
        <f t="shared" si="86"/>
        <v/>
      </c>
      <c r="V382" s="215" t="str">
        <f t="shared" si="87"/>
        <v>PA-USCRI-02</v>
      </c>
      <c r="W382" s="223" t="str">
        <f t="shared" si="88"/>
        <v/>
      </c>
      <c r="X382" s="223" t="str">
        <f t="shared" si="89"/>
        <v/>
      </c>
      <c r="Y382" s="223"/>
      <c r="Z382" s="223"/>
      <c r="AA382" s="223"/>
      <c r="AB382" s="223"/>
    </row>
    <row r="383" spans="1:28">
      <c r="A383" s="182" t="str">
        <f>'New City'!D383</f>
        <v>OK</v>
      </c>
      <c r="B383" s="156"/>
      <c r="C383" s="158"/>
      <c r="D383" s="158"/>
      <c r="E383" s="156"/>
      <c r="F383" s="159"/>
      <c r="G383" s="159"/>
      <c r="H383" s="159"/>
      <c r="I383" s="159"/>
      <c r="J383" s="196"/>
      <c r="K383" s="202"/>
      <c r="L383" s="159"/>
      <c r="M383" s="159"/>
      <c r="N383" s="159"/>
      <c r="O383" s="159"/>
      <c r="P383" s="207"/>
      <c r="Q383" s="270"/>
      <c r="R383" s="271"/>
      <c r="S383" s="271"/>
      <c r="T383" s="213" t="str">
        <f t="shared" si="85"/>
        <v/>
      </c>
      <c r="U383" s="215" t="str">
        <f t="shared" si="86"/>
        <v/>
      </c>
      <c r="V383" s="215" t="str">
        <f t="shared" si="87"/>
        <v>PA-USCRI-02</v>
      </c>
      <c r="W383" s="223" t="str">
        <f t="shared" si="88"/>
        <v/>
      </c>
      <c r="X383" s="223" t="str">
        <f t="shared" si="89"/>
        <v/>
      </c>
      <c r="Y383" s="223"/>
      <c r="Z383" s="223"/>
      <c r="AA383" s="223"/>
      <c r="AB383" s="223"/>
    </row>
    <row r="384" spans="1:28">
      <c r="A384" s="182" t="str">
        <f>'New City'!D384</f>
        <v>OK</v>
      </c>
      <c r="B384" s="156"/>
      <c r="C384" s="158"/>
      <c r="D384" s="158"/>
      <c r="E384" s="156"/>
      <c r="F384" s="159"/>
      <c r="G384" s="159"/>
      <c r="H384" s="159"/>
      <c r="I384" s="159"/>
      <c r="J384" s="196"/>
      <c r="K384" s="202"/>
      <c r="L384" s="159"/>
      <c r="M384" s="159"/>
      <c r="N384" s="159"/>
      <c r="O384" s="159"/>
      <c r="P384" s="207"/>
      <c r="Q384" s="270"/>
      <c r="R384" s="271"/>
      <c r="S384" s="271"/>
      <c r="T384" s="213" t="str">
        <f t="shared" si="85"/>
        <v/>
      </c>
      <c r="U384" s="215" t="str">
        <f t="shared" si="86"/>
        <v/>
      </c>
      <c r="V384" s="215" t="str">
        <f t="shared" si="87"/>
        <v>PA-USCRI-02</v>
      </c>
      <c r="W384" s="223" t="str">
        <f t="shared" si="88"/>
        <v/>
      </c>
      <c r="X384" s="223" t="str">
        <f t="shared" si="89"/>
        <v/>
      </c>
      <c r="Y384" s="223"/>
      <c r="Z384" s="223"/>
      <c r="AA384" s="223"/>
      <c r="AB384" s="223"/>
    </row>
    <row r="385" spans="1:28">
      <c r="A385" s="182" t="str">
        <f>'New City'!D385</f>
        <v>OK</v>
      </c>
      <c r="B385" s="156"/>
      <c r="C385" s="158"/>
      <c r="D385" s="158"/>
      <c r="E385" s="156"/>
      <c r="F385" s="159"/>
      <c r="G385" s="159"/>
      <c r="H385" s="159"/>
      <c r="I385" s="159"/>
      <c r="J385" s="196"/>
      <c r="K385" s="202"/>
      <c r="L385" s="159"/>
      <c r="M385" s="159"/>
      <c r="N385" s="159"/>
      <c r="O385" s="159"/>
      <c r="P385" s="207"/>
      <c r="Q385" s="270"/>
      <c r="R385" s="271"/>
      <c r="S385" s="271"/>
      <c r="T385" s="213" t="str">
        <f t="shared" si="85"/>
        <v/>
      </c>
      <c r="U385" s="215" t="str">
        <f t="shared" si="86"/>
        <v/>
      </c>
      <c r="V385" s="215" t="str">
        <f t="shared" si="87"/>
        <v>PA-USCRI-02</v>
      </c>
      <c r="W385" s="223" t="str">
        <f t="shared" si="88"/>
        <v/>
      </c>
      <c r="X385" s="223" t="str">
        <f t="shared" si="89"/>
        <v/>
      </c>
      <c r="Y385" s="223"/>
      <c r="Z385" s="223"/>
      <c r="AA385" s="223"/>
      <c r="AB385" s="223"/>
    </row>
    <row r="386" spans="1:28">
      <c r="A386" s="182" t="str">
        <f>'New City'!D386</f>
        <v>OK</v>
      </c>
      <c r="B386" s="156"/>
      <c r="C386" s="158"/>
      <c r="D386" s="158"/>
      <c r="E386" s="156"/>
      <c r="F386" s="159"/>
      <c r="G386" s="159"/>
      <c r="H386" s="159"/>
      <c r="I386" s="159"/>
      <c r="J386" s="196"/>
      <c r="K386" s="202"/>
      <c r="L386" s="159"/>
      <c r="M386" s="159"/>
      <c r="N386" s="159"/>
      <c r="O386" s="159"/>
      <c r="P386" s="207"/>
      <c r="Q386" s="270"/>
      <c r="R386" s="271"/>
      <c r="S386" s="271"/>
      <c r="T386" s="213" t="str">
        <f t="shared" si="85"/>
        <v/>
      </c>
      <c r="U386" s="215" t="str">
        <f t="shared" si="86"/>
        <v/>
      </c>
      <c r="V386" s="215" t="str">
        <f t="shared" si="87"/>
        <v>PA-USCRI-02</v>
      </c>
      <c r="W386" s="223" t="str">
        <f t="shared" si="88"/>
        <v/>
      </c>
      <c r="X386" s="223" t="str">
        <f t="shared" si="89"/>
        <v/>
      </c>
      <c r="Y386" s="223"/>
      <c r="Z386" s="223"/>
      <c r="AA386" s="223"/>
      <c r="AB386" s="223"/>
    </row>
    <row r="387" spans="1:28">
      <c r="A387" s="182" t="str">
        <f>'New City'!D387</f>
        <v>OK</v>
      </c>
      <c r="B387" s="156"/>
      <c r="C387" s="158"/>
      <c r="D387" s="158"/>
      <c r="E387" s="156"/>
      <c r="F387" s="159"/>
      <c r="G387" s="159"/>
      <c r="H387" s="159"/>
      <c r="I387" s="159"/>
      <c r="J387" s="196"/>
      <c r="K387" s="202"/>
      <c r="L387" s="159"/>
      <c r="M387" s="159"/>
      <c r="N387" s="159"/>
      <c r="O387" s="159"/>
      <c r="P387" s="207"/>
      <c r="Q387" s="270"/>
      <c r="R387" s="271"/>
      <c r="S387" s="271"/>
      <c r="T387" s="213" t="str">
        <f t="shared" si="85"/>
        <v/>
      </c>
      <c r="U387" s="215" t="str">
        <f t="shared" si="86"/>
        <v/>
      </c>
      <c r="V387" s="215" t="str">
        <f t="shared" si="87"/>
        <v>PA-USCRI-02</v>
      </c>
      <c r="W387" s="223" t="str">
        <f t="shared" si="88"/>
        <v/>
      </c>
      <c r="X387" s="223" t="str">
        <f t="shared" si="89"/>
        <v/>
      </c>
      <c r="Y387" s="223"/>
      <c r="Z387" s="223"/>
      <c r="AA387" s="223"/>
      <c r="AB387" s="223"/>
    </row>
    <row r="388" spans="1:28">
      <c r="A388" s="182" t="str">
        <f>'New City'!D388</f>
        <v>OK</v>
      </c>
      <c r="B388" s="156"/>
      <c r="C388" s="158"/>
      <c r="D388" s="158"/>
      <c r="E388" s="156"/>
      <c r="F388" s="159"/>
      <c r="G388" s="159"/>
      <c r="H388" s="159"/>
      <c r="I388" s="159"/>
      <c r="J388" s="196"/>
      <c r="K388" s="202"/>
      <c r="L388" s="159"/>
      <c r="M388" s="159"/>
      <c r="N388" s="159"/>
      <c r="O388" s="159"/>
      <c r="P388" s="207"/>
      <c r="Q388" s="270"/>
      <c r="R388" s="271"/>
      <c r="S388" s="271"/>
      <c r="T388" s="213" t="str">
        <f t="shared" ref="T388:T427" si="91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88" s="215" t="str">
        <f t="shared" ref="U388:U451" si="92">IF(T388="",T388,"NO")</f>
        <v/>
      </c>
      <c r="V388" s="215" t="str">
        <f t="shared" ref="V388:V451" si="93">IF(U388="NO",T388,IF(U388="",V387,""))</f>
        <v>PA-USCRI-02</v>
      </c>
      <c r="W388" s="223" t="str">
        <f t="shared" ref="W388:W451" si="94">IF(COUNTIF(AN:AN,Q:Q),"OK","")</f>
        <v/>
      </c>
      <c r="X388" s="223" t="str">
        <f t="shared" ref="X388:X445" si="95">IF(W388="OK",Q388,"")</f>
        <v/>
      </c>
      <c r="Y388" s="223"/>
      <c r="Z388" s="223"/>
      <c r="AA388" s="223"/>
      <c r="AB388" s="223"/>
    </row>
    <row r="389" spans="1:28">
      <c r="A389" s="182" t="str">
        <f>'New City'!D389</f>
        <v>OK</v>
      </c>
      <c r="B389" s="156"/>
      <c r="C389" s="158"/>
      <c r="D389" s="158"/>
      <c r="E389" s="156"/>
      <c r="F389" s="159"/>
      <c r="G389" s="159"/>
      <c r="H389" s="159"/>
      <c r="I389" s="159"/>
      <c r="J389" s="196"/>
      <c r="K389" s="202"/>
      <c r="L389" s="159"/>
      <c r="M389" s="159"/>
      <c r="N389" s="159"/>
      <c r="O389" s="159"/>
      <c r="P389" s="207"/>
      <c r="Q389" s="270"/>
      <c r="R389" s="271"/>
      <c r="S389" s="271"/>
      <c r="T389" s="213" t="str">
        <f t="shared" si="91"/>
        <v/>
      </c>
      <c r="U389" s="215" t="str">
        <f t="shared" si="92"/>
        <v/>
      </c>
      <c r="V389" s="215" t="str">
        <f t="shared" si="93"/>
        <v>PA-USCRI-02</v>
      </c>
      <c r="W389" s="223" t="str">
        <f t="shared" si="94"/>
        <v/>
      </c>
      <c r="X389" s="223" t="str">
        <f t="shared" si="95"/>
        <v/>
      </c>
      <c r="Y389" s="223"/>
      <c r="Z389" s="223"/>
      <c r="AA389" s="223"/>
      <c r="AB389" s="223"/>
    </row>
    <row r="390" spans="1:28">
      <c r="A390" s="182" t="str">
        <f>'New City'!D390</f>
        <v>OK</v>
      </c>
      <c r="B390" s="156"/>
      <c r="C390" s="158"/>
      <c r="D390" s="158"/>
      <c r="E390" s="156"/>
      <c r="F390" s="159"/>
      <c r="G390" s="159"/>
      <c r="H390" s="159"/>
      <c r="I390" s="159"/>
      <c r="J390" s="196"/>
      <c r="K390" s="202"/>
      <c r="L390" s="159"/>
      <c r="M390" s="159"/>
      <c r="N390" s="159"/>
      <c r="O390" s="159"/>
      <c r="P390" s="207"/>
      <c r="Q390" s="270"/>
      <c r="R390" s="271"/>
      <c r="S390" s="271"/>
      <c r="T390" s="213" t="str">
        <f t="shared" si="91"/>
        <v/>
      </c>
      <c r="U390" s="215" t="str">
        <f t="shared" si="92"/>
        <v/>
      </c>
      <c r="V390" s="215" t="str">
        <f t="shared" si="93"/>
        <v>PA-USCRI-02</v>
      </c>
      <c r="W390" s="223" t="str">
        <f t="shared" si="94"/>
        <v/>
      </c>
      <c r="X390" s="223" t="str">
        <f t="shared" si="95"/>
        <v/>
      </c>
      <c r="Y390" s="223"/>
      <c r="Z390" s="223"/>
      <c r="AA390" s="223"/>
      <c r="AB390" s="223"/>
    </row>
    <row r="391" spans="1:28">
      <c r="A391" s="182" t="str">
        <f>'New City'!D391</f>
        <v>OK</v>
      </c>
      <c r="Q391" s="272"/>
      <c r="R391" s="273"/>
      <c r="S391" s="273"/>
      <c r="T391" s="213" t="str">
        <f t="shared" si="91"/>
        <v/>
      </c>
      <c r="U391" s="215" t="str">
        <f t="shared" si="92"/>
        <v/>
      </c>
      <c r="V391" s="215" t="str">
        <f t="shared" si="93"/>
        <v>PA-USCRI-02</v>
      </c>
      <c r="W391" s="223" t="str">
        <f t="shared" si="94"/>
        <v/>
      </c>
      <c r="X391" s="223" t="str">
        <f t="shared" si="95"/>
        <v/>
      </c>
      <c r="Y391" s="223"/>
      <c r="Z391" s="223"/>
      <c r="AA391" s="223"/>
      <c r="AB391" s="223"/>
    </row>
    <row r="392" spans="1:28">
      <c r="A392" s="182" t="str">
        <f>'New City'!D392</f>
        <v>OK</v>
      </c>
      <c r="Q392" s="272"/>
      <c r="R392" s="273"/>
      <c r="S392" s="273"/>
      <c r="T392" s="213" t="str">
        <f t="shared" si="91"/>
        <v/>
      </c>
      <c r="U392" s="215" t="str">
        <f t="shared" si="92"/>
        <v/>
      </c>
      <c r="V392" s="215" t="str">
        <f t="shared" si="93"/>
        <v>PA-USCRI-02</v>
      </c>
      <c r="W392" s="223" t="str">
        <f t="shared" si="94"/>
        <v/>
      </c>
      <c r="X392" s="223" t="str">
        <f t="shared" si="95"/>
        <v/>
      </c>
      <c r="Y392" s="223"/>
      <c r="Z392" s="223"/>
      <c r="AA392" s="223"/>
      <c r="AB392" s="223"/>
    </row>
    <row r="393" spans="1:28">
      <c r="A393" s="182" t="str">
        <f>'New City'!D393</f>
        <v>OK</v>
      </c>
      <c r="Q393" s="272"/>
      <c r="R393" s="273"/>
      <c r="S393" s="273"/>
      <c r="T393" s="213" t="str">
        <f t="shared" si="91"/>
        <v/>
      </c>
      <c r="U393" s="215" t="str">
        <f t="shared" si="92"/>
        <v/>
      </c>
      <c r="V393" s="215" t="str">
        <f t="shared" si="93"/>
        <v>PA-USCRI-02</v>
      </c>
      <c r="W393" s="223" t="str">
        <f t="shared" si="94"/>
        <v/>
      </c>
      <c r="X393" s="223" t="str">
        <f t="shared" si="95"/>
        <v/>
      </c>
      <c r="Y393" s="223"/>
      <c r="Z393" s="223"/>
      <c r="AA393" s="223"/>
      <c r="AB393" s="223"/>
    </row>
    <row r="394" spans="1:28">
      <c r="A394" s="182" t="str">
        <f>'New City'!D394</f>
        <v>OK</v>
      </c>
      <c r="Q394" s="272"/>
      <c r="R394" s="273"/>
      <c r="S394" s="273"/>
      <c r="T394" s="213" t="str">
        <f t="shared" si="91"/>
        <v/>
      </c>
      <c r="U394" s="215" t="str">
        <f t="shared" si="92"/>
        <v/>
      </c>
      <c r="V394" s="215" t="str">
        <f t="shared" si="93"/>
        <v>PA-USCRI-02</v>
      </c>
      <c r="W394" s="223" t="str">
        <f t="shared" si="94"/>
        <v/>
      </c>
      <c r="X394" s="223" t="str">
        <f t="shared" si="95"/>
        <v/>
      </c>
      <c r="Y394" s="223"/>
      <c r="Z394" s="223"/>
      <c r="AA394" s="223"/>
      <c r="AB394" s="223"/>
    </row>
    <row r="395" spans="1:28">
      <c r="A395" s="182" t="str">
        <f>'New City'!D395</f>
        <v>OK</v>
      </c>
      <c r="Q395" s="272"/>
      <c r="R395" s="273"/>
      <c r="S395" s="273"/>
      <c r="T395" s="213" t="str">
        <f t="shared" si="91"/>
        <v/>
      </c>
      <c r="U395" s="215" t="str">
        <f t="shared" si="92"/>
        <v/>
      </c>
      <c r="V395" s="215" t="str">
        <f t="shared" si="93"/>
        <v>PA-USCRI-02</v>
      </c>
      <c r="W395" s="223" t="str">
        <f t="shared" si="94"/>
        <v/>
      </c>
      <c r="X395" s="223" t="str">
        <f t="shared" si="95"/>
        <v/>
      </c>
      <c r="Y395" s="223"/>
      <c r="Z395" s="223"/>
      <c r="AA395" s="223"/>
      <c r="AB395" s="223"/>
    </row>
    <row r="396" spans="1:28">
      <c r="A396" s="182" t="str">
        <f>'New City'!D396</f>
        <v>OK</v>
      </c>
      <c r="Q396" s="272"/>
      <c r="R396" s="273"/>
      <c r="S396" s="273"/>
      <c r="T396" s="213" t="str">
        <f t="shared" si="91"/>
        <v/>
      </c>
      <c r="U396" s="215" t="str">
        <f t="shared" si="92"/>
        <v/>
      </c>
      <c r="V396" s="215" t="str">
        <f t="shared" si="93"/>
        <v>PA-USCRI-02</v>
      </c>
      <c r="W396" s="223" t="str">
        <f t="shared" si="94"/>
        <v/>
      </c>
      <c r="X396" s="223" t="str">
        <f t="shared" si="95"/>
        <v/>
      </c>
      <c r="Y396" s="223"/>
      <c r="Z396" s="223"/>
      <c r="AA396" s="223"/>
      <c r="AB396" s="223"/>
    </row>
    <row r="397" spans="1:28">
      <c r="A397" s="182" t="str">
        <f>'New City'!D397</f>
        <v>OK</v>
      </c>
      <c r="Q397" s="272"/>
      <c r="R397" s="273"/>
      <c r="S397" s="273"/>
      <c r="T397" s="213" t="str">
        <f t="shared" si="91"/>
        <v/>
      </c>
      <c r="U397" s="215" t="str">
        <f t="shared" si="92"/>
        <v/>
      </c>
      <c r="V397" s="215" t="str">
        <f t="shared" si="93"/>
        <v>PA-USCRI-02</v>
      </c>
      <c r="W397" s="223" t="str">
        <f t="shared" si="94"/>
        <v/>
      </c>
      <c r="X397" s="223" t="str">
        <f t="shared" si="95"/>
        <v/>
      </c>
      <c r="Y397" s="223"/>
      <c r="Z397" s="223"/>
      <c r="AA397" s="223"/>
      <c r="AB397" s="223"/>
    </row>
    <row r="398" spans="1:28">
      <c r="A398" s="182" t="str">
        <f>'New City'!D398</f>
        <v>OK</v>
      </c>
      <c r="Q398" s="272"/>
      <c r="R398" s="273"/>
      <c r="S398" s="273"/>
      <c r="T398" s="213" t="str">
        <f t="shared" si="91"/>
        <v/>
      </c>
      <c r="U398" s="215" t="str">
        <f t="shared" si="92"/>
        <v/>
      </c>
      <c r="V398" s="215" t="str">
        <f t="shared" si="93"/>
        <v>PA-USCRI-02</v>
      </c>
      <c r="W398" s="223" t="str">
        <f t="shared" si="94"/>
        <v/>
      </c>
      <c r="X398" s="223" t="str">
        <f t="shared" si="95"/>
        <v/>
      </c>
      <c r="Y398" s="223"/>
      <c r="Z398" s="223"/>
      <c r="AA398" s="223"/>
      <c r="AB398" s="223"/>
    </row>
    <row r="399" spans="1:28">
      <c r="A399" s="182" t="str">
        <f>'New City'!D399</f>
        <v>OK</v>
      </c>
      <c r="Q399" s="272"/>
      <c r="R399" s="273"/>
      <c r="S399" s="273"/>
      <c r="T399" s="213" t="str">
        <f t="shared" si="91"/>
        <v/>
      </c>
      <c r="U399" s="215" t="str">
        <f t="shared" si="92"/>
        <v/>
      </c>
      <c r="V399" s="215" t="str">
        <f t="shared" si="93"/>
        <v>PA-USCRI-02</v>
      </c>
      <c r="W399" s="223" t="str">
        <f t="shared" si="94"/>
        <v/>
      </c>
      <c r="X399" s="223" t="str">
        <f t="shared" si="95"/>
        <v/>
      </c>
      <c r="Y399" s="223"/>
      <c r="Z399" s="223"/>
      <c r="AA399" s="223"/>
      <c r="AB399" s="223"/>
    </row>
    <row r="400" spans="1:28">
      <c r="A400" s="182" t="str">
        <f>'New City'!D400</f>
        <v>OK</v>
      </c>
      <c r="Q400" s="272"/>
      <c r="R400" s="273"/>
      <c r="S400" s="273"/>
      <c r="T400" s="213" t="str">
        <f t="shared" si="91"/>
        <v/>
      </c>
      <c r="U400" s="215" t="str">
        <f t="shared" si="92"/>
        <v/>
      </c>
      <c r="V400" s="215" t="str">
        <f t="shared" si="93"/>
        <v>PA-USCRI-02</v>
      </c>
      <c r="W400" s="223" t="str">
        <f t="shared" si="94"/>
        <v/>
      </c>
      <c r="X400" s="223" t="str">
        <f t="shared" si="95"/>
        <v/>
      </c>
      <c r="Y400" s="223"/>
      <c r="Z400" s="223"/>
      <c r="AA400" s="223"/>
      <c r="AB400" s="223"/>
    </row>
    <row r="401" spans="1:28">
      <c r="A401" s="182" t="str">
        <f>'New City'!D401</f>
        <v>OK</v>
      </c>
      <c r="Q401" s="272"/>
      <c r="R401" s="273"/>
      <c r="S401" s="273"/>
      <c r="T401" s="213" t="str">
        <f t="shared" si="91"/>
        <v/>
      </c>
      <c r="U401" s="215" t="str">
        <f t="shared" si="92"/>
        <v/>
      </c>
      <c r="V401" s="215" t="str">
        <f t="shared" si="93"/>
        <v>PA-USCRI-02</v>
      </c>
      <c r="W401" s="223" t="str">
        <f t="shared" si="94"/>
        <v/>
      </c>
      <c r="X401" s="223" t="str">
        <f t="shared" si="95"/>
        <v/>
      </c>
      <c r="Y401" s="223"/>
      <c r="Z401" s="223"/>
      <c r="AA401" s="223"/>
      <c r="AB401" s="223"/>
    </row>
    <row r="402" spans="1:28">
      <c r="A402" s="182" t="str">
        <f>'New City'!D402</f>
        <v>OK</v>
      </c>
      <c r="Q402" s="272"/>
      <c r="R402" s="273"/>
      <c r="S402" s="273"/>
      <c r="T402" s="213" t="str">
        <f t="shared" si="91"/>
        <v/>
      </c>
      <c r="U402" s="215" t="str">
        <f t="shared" si="92"/>
        <v/>
      </c>
      <c r="V402" s="215" t="str">
        <f t="shared" si="93"/>
        <v>PA-USCRI-02</v>
      </c>
      <c r="W402" s="223" t="str">
        <f t="shared" si="94"/>
        <v/>
      </c>
      <c r="X402" s="223" t="str">
        <f t="shared" si="95"/>
        <v/>
      </c>
      <c r="Y402" s="223"/>
      <c r="Z402" s="223"/>
      <c r="AA402" s="223"/>
      <c r="AB402" s="223"/>
    </row>
    <row r="403" spans="1:28">
      <c r="A403" s="182" t="str">
        <f>'New City'!D403</f>
        <v>OK</v>
      </c>
      <c r="Q403" s="272"/>
      <c r="R403" s="273"/>
      <c r="S403" s="273"/>
      <c r="T403" s="213" t="str">
        <f t="shared" si="91"/>
        <v/>
      </c>
      <c r="U403" s="215" t="str">
        <f t="shared" si="92"/>
        <v/>
      </c>
      <c r="V403" s="215" t="str">
        <f t="shared" si="93"/>
        <v>PA-USCRI-02</v>
      </c>
      <c r="W403" s="223" t="str">
        <f t="shared" si="94"/>
        <v/>
      </c>
      <c r="X403" s="223" t="str">
        <f t="shared" si="95"/>
        <v/>
      </c>
      <c r="Y403" s="223"/>
      <c r="Z403" s="223"/>
      <c r="AA403" s="223"/>
      <c r="AB403" s="223"/>
    </row>
    <row r="404" spans="1:28">
      <c r="A404" s="182" t="str">
        <f>'New City'!D404</f>
        <v>OK</v>
      </c>
      <c r="Q404" s="272"/>
      <c r="R404" s="273"/>
      <c r="S404" s="273"/>
      <c r="T404" s="213" t="str">
        <f t="shared" si="91"/>
        <v/>
      </c>
      <c r="U404" s="215" t="str">
        <f t="shared" si="92"/>
        <v/>
      </c>
      <c r="V404" s="215" t="str">
        <f t="shared" si="93"/>
        <v>PA-USCRI-02</v>
      </c>
      <c r="W404" s="223" t="str">
        <f t="shared" si="94"/>
        <v/>
      </c>
      <c r="X404" s="223" t="str">
        <f t="shared" si="95"/>
        <v/>
      </c>
      <c r="Y404" s="223"/>
      <c r="Z404" s="223"/>
      <c r="AA404" s="223"/>
      <c r="AB404" s="223"/>
    </row>
    <row r="405" spans="1:28">
      <c r="A405" s="182" t="str">
        <f>'New City'!D405</f>
        <v>OK</v>
      </c>
      <c r="Q405" s="272"/>
      <c r="R405" s="273"/>
      <c r="S405" s="273"/>
      <c r="T405" s="213" t="str">
        <f t="shared" si="91"/>
        <v/>
      </c>
      <c r="U405" s="215" t="str">
        <f t="shared" si="92"/>
        <v/>
      </c>
      <c r="V405" s="215" t="str">
        <f t="shared" si="93"/>
        <v>PA-USCRI-02</v>
      </c>
      <c r="W405" s="223" t="str">
        <f t="shared" si="94"/>
        <v/>
      </c>
      <c r="X405" s="223" t="str">
        <f t="shared" si="95"/>
        <v/>
      </c>
      <c r="Y405" s="223"/>
      <c r="Z405" s="223"/>
      <c r="AA405" s="223"/>
      <c r="AB405" s="223"/>
    </row>
    <row r="406" spans="1:28">
      <c r="A406" s="182" t="str">
        <f>'New City'!D406</f>
        <v>OK</v>
      </c>
      <c r="Q406" s="272"/>
      <c r="R406" s="273"/>
      <c r="S406" s="273"/>
      <c r="T406" s="213" t="str">
        <f t="shared" si="91"/>
        <v/>
      </c>
      <c r="U406" s="215" t="str">
        <f t="shared" si="92"/>
        <v/>
      </c>
      <c r="V406" s="215" t="str">
        <f t="shared" si="93"/>
        <v>PA-USCRI-02</v>
      </c>
      <c r="W406" s="223" t="str">
        <f t="shared" si="94"/>
        <v/>
      </c>
      <c r="X406" s="223" t="str">
        <f t="shared" si="95"/>
        <v/>
      </c>
      <c r="Y406" s="223"/>
      <c r="Z406" s="223"/>
      <c r="AA406" s="223"/>
      <c r="AB406" s="223"/>
    </row>
    <row r="407" spans="1:28">
      <c r="A407" s="182" t="str">
        <f>'New City'!D407</f>
        <v>OK</v>
      </c>
      <c r="Q407" s="272"/>
      <c r="R407" s="273"/>
      <c r="S407" s="273"/>
      <c r="T407" s="213" t="str">
        <f t="shared" si="91"/>
        <v/>
      </c>
      <c r="U407" s="215" t="str">
        <f t="shared" si="92"/>
        <v/>
      </c>
      <c r="V407" s="215" t="str">
        <f t="shared" si="93"/>
        <v>PA-USCRI-02</v>
      </c>
      <c r="W407" s="223" t="str">
        <f t="shared" si="94"/>
        <v/>
      </c>
      <c r="X407" s="223" t="str">
        <f t="shared" si="95"/>
        <v/>
      </c>
      <c r="Y407" s="223"/>
      <c r="Z407" s="223"/>
      <c r="AA407" s="223"/>
      <c r="AB407" s="223"/>
    </row>
    <row r="408" spans="1:28">
      <c r="A408" s="182" t="str">
        <f>'New City'!D408</f>
        <v>OK</v>
      </c>
      <c r="Q408" s="272"/>
      <c r="R408" s="273"/>
      <c r="S408" s="273"/>
      <c r="T408" s="213" t="str">
        <f t="shared" si="91"/>
        <v/>
      </c>
      <c r="U408" s="215" t="str">
        <f t="shared" si="92"/>
        <v/>
      </c>
      <c r="V408" s="215" t="str">
        <f t="shared" si="93"/>
        <v>PA-USCRI-02</v>
      </c>
      <c r="W408" s="223" t="str">
        <f t="shared" si="94"/>
        <v/>
      </c>
      <c r="X408" s="223" t="str">
        <f t="shared" si="95"/>
        <v/>
      </c>
      <c r="Y408" s="223"/>
      <c r="Z408" s="223"/>
      <c r="AA408" s="223"/>
      <c r="AB408" s="223"/>
    </row>
    <row r="409" spans="1:28">
      <c r="A409" s="182" t="str">
        <f>'New City'!D409</f>
        <v>OK</v>
      </c>
      <c r="Q409" s="272"/>
      <c r="R409" s="273"/>
      <c r="S409" s="273"/>
      <c r="T409" s="213" t="str">
        <f t="shared" si="91"/>
        <v/>
      </c>
      <c r="U409" s="215" t="str">
        <f t="shared" si="92"/>
        <v/>
      </c>
      <c r="V409" s="215" t="str">
        <f t="shared" si="93"/>
        <v>PA-USCRI-02</v>
      </c>
      <c r="W409" s="223" t="str">
        <f t="shared" si="94"/>
        <v/>
      </c>
      <c r="X409" s="223" t="str">
        <f t="shared" si="95"/>
        <v/>
      </c>
      <c r="Y409" s="223"/>
      <c r="Z409" s="223"/>
      <c r="AA409" s="223"/>
      <c r="AB409" s="223"/>
    </row>
    <row r="410" spans="1:28">
      <c r="A410" s="182" t="str">
        <f>'New City'!D410</f>
        <v>OK</v>
      </c>
      <c r="Q410" s="272"/>
      <c r="R410" s="273"/>
      <c r="S410" s="273"/>
      <c r="T410" s="213" t="str">
        <f t="shared" si="91"/>
        <v/>
      </c>
      <c r="U410" s="215" t="str">
        <f t="shared" si="92"/>
        <v/>
      </c>
      <c r="V410" s="215" t="str">
        <f t="shared" si="93"/>
        <v>PA-USCRI-02</v>
      </c>
      <c r="W410" s="223" t="str">
        <f t="shared" si="94"/>
        <v/>
      </c>
      <c r="X410" s="223" t="str">
        <f t="shared" si="95"/>
        <v/>
      </c>
      <c r="Y410" s="223"/>
      <c r="Z410" s="223"/>
      <c r="AA410" s="223"/>
      <c r="AB410" s="223"/>
    </row>
    <row r="411" spans="1:28">
      <c r="A411" s="182" t="str">
        <f>'New City'!D411</f>
        <v>OK</v>
      </c>
      <c r="Q411" s="272"/>
      <c r="R411" s="273"/>
      <c r="S411" s="273"/>
      <c r="T411" s="213" t="str">
        <f t="shared" si="91"/>
        <v/>
      </c>
      <c r="U411" s="215" t="str">
        <f t="shared" si="92"/>
        <v/>
      </c>
      <c r="V411" s="215" t="str">
        <f t="shared" si="93"/>
        <v>PA-USCRI-02</v>
      </c>
      <c r="W411" s="223" t="str">
        <f t="shared" si="94"/>
        <v/>
      </c>
      <c r="X411" s="223" t="str">
        <f t="shared" si="95"/>
        <v/>
      </c>
      <c r="Y411" s="223"/>
      <c r="Z411" s="223"/>
      <c r="AA411" s="223"/>
      <c r="AB411" s="223"/>
    </row>
    <row r="412" spans="1:28">
      <c r="A412" s="182" t="str">
        <f>'New City'!D412</f>
        <v>OK</v>
      </c>
      <c r="Q412" s="272"/>
      <c r="R412" s="273"/>
      <c r="S412" s="273"/>
      <c r="T412" s="213" t="str">
        <f t="shared" si="91"/>
        <v/>
      </c>
      <c r="U412" s="215" t="str">
        <f t="shared" si="92"/>
        <v/>
      </c>
      <c r="V412" s="215" t="str">
        <f t="shared" si="93"/>
        <v>PA-USCRI-02</v>
      </c>
      <c r="W412" s="223" t="str">
        <f t="shared" si="94"/>
        <v/>
      </c>
      <c r="X412" s="223" t="str">
        <f t="shared" si="95"/>
        <v/>
      </c>
      <c r="Y412" s="223"/>
      <c r="Z412" s="223"/>
      <c r="AA412" s="223"/>
      <c r="AB412" s="223"/>
    </row>
    <row r="413" spans="1:28">
      <c r="A413" s="182" t="str">
        <f>'New City'!D413</f>
        <v>OK</v>
      </c>
      <c r="Q413" s="272"/>
      <c r="R413" s="273"/>
      <c r="S413" s="273"/>
      <c r="T413" s="213" t="str">
        <f t="shared" si="91"/>
        <v/>
      </c>
      <c r="U413" s="215" t="str">
        <f t="shared" si="92"/>
        <v/>
      </c>
      <c r="V413" s="215" t="str">
        <f t="shared" si="93"/>
        <v>PA-USCRI-02</v>
      </c>
      <c r="W413" s="223" t="str">
        <f t="shared" si="94"/>
        <v/>
      </c>
      <c r="X413" s="223" t="str">
        <f t="shared" si="95"/>
        <v/>
      </c>
      <c r="Y413" s="223"/>
      <c r="Z413" s="223"/>
      <c r="AA413" s="223"/>
      <c r="AB413" s="223"/>
    </row>
    <row r="414" spans="1:28">
      <c r="A414" s="182" t="str">
        <f>'New City'!D414</f>
        <v>OK</v>
      </c>
      <c r="Q414" s="272"/>
      <c r="R414" s="273"/>
      <c r="S414" s="273"/>
      <c r="T414" s="213" t="str">
        <f t="shared" si="91"/>
        <v/>
      </c>
      <c r="U414" s="215" t="str">
        <f t="shared" si="92"/>
        <v/>
      </c>
      <c r="V414" s="215" t="str">
        <f t="shared" si="93"/>
        <v>PA-USCRI-02</v>
      </c>
      <c r="W414" s="223" t="str">
        <f t="shared" si="94"/>
        <v/>
      </c>
      <c r="X414" s="223" t="str">
        <f t="shared" si="95"/>
        <v/>
      </c>
      <c r="Y414" s="223"/>
      <c r="Z414" s="223"/>
      <c r="AA414" s="223"/>
      <c r="AB414" s="223"/>
    </row>
    <row r="415" spans="1:28">
      <c r="A415" s="182" t="str">
        <f>'New City'!D415</f>
        <v>OK</v>
      </c>
      <c r="Q415" s="272"/>
      <c r="R415" s="273"/>
      <c r="S415" s="273"/>
      <c r="T415" s="213" t="str">
        <f t="shared" si="91"/>
        <v/>
      </c>
      <c r="U415" s="215" t="str">
        <f t="shared" si="92"/>
        <v/>
      </c>
      <c r="V415" s="215" t="str">
        <f t="shared" si="93"/>
        <v>PA-USCRI-02</v>
      </c>
      <c r="W415" s="223" t="str">
        <f t="shared" si="94"/>
        <v/>
      </c>
      <c r="X415" s="223" t="str">
        <f t="shared" si="95"/>
        <v/>
      </c>
      <c r="Y415" s="223"/>
      <c r="Z415" s="223"/>
      <c r="AA415" s="223"/>
      <c r="AB415" s="223"/>
    </row>
    <row r="416" spans="1:28">
      <c r="A416" s="182" t="str">
        <f>'New City'!D416</f>
        <v>OK</v>
      </c>
      <c r="Q416" s="272"/>
      <c r="R416" s="273"/>
      <c r="S416" s="273"/>
      <c r="T416" s="213" t="str">
        <f t="shared" si="91"/>
        <v/>
      </c>
      <c r="U416" s="215" t="str">
        <f t="shared" si="92"/>
        <v/>
      </c>
      <c r="V416" s="215" t="str">
        <f t="shared" si="93"/>
        <v>PA-USCRI-02</v>
      </c>
      <c r="W416" s="223" t="str">
        <f t="shared" si="94"/>
        <v/>
      </c>
      <c r="X416" s="223" t="str">
        <f t="shared" si="95"/>
        <v/>
      </c>
      <c r="Y416" s="223"/>
      <c r="Z416" s="223"/>
      <c r="AA416" s="223"/>
      <c r="AB416" s="223"/>
    </row>
    <row r="417" spans="1:28">
      <c r="A417" s="182" t="str">
        <f>'New City'!D417</f>
        <v>OK</v>
      </c>
      <c r="Q417" s="272"/>
      <c r="R417" s="273"/>
      <c r="S417" s="273"/>
      <c r="T417" s="213" t="str">
        <f t="shared" si="91"/>
        <v/>
      </c>
      <c r="U417" s="215" t="str">
        <f t="shared" si="92"/>
        <v/>
      </c>
      <c r="V417" s="215" t="str">
        <f t="shared" si="93"/>
        <v>PA-USCRI-02</v>
      </c>
      <c r="W417" s="223" t="str">
        <f t="shared" si="94"/>
        <v/>
      </c>
      <c r="X417" s="223" t="str">
        <f t="shared" si="95"/>
        <v/>
      </c>
      <c r="Y417" s="223"/>
      <c r="Z417" s="223"/>
      <c r="AA417" s="223"/>
      <c r="AB417" s="223"/>
    </row>
    <row r="418" spans="1:28">
      <c r="A418" s="182" t="str">
        <f>'New City'!D418</f>
        <v>OK</v>
      </c>
      <c r="Q418" s="272"/>
      <c r="R418" s="273"/>
      <c r="S418" s="273"/>
      <c r="T418" s="213" t="str">
        <f t="shared" si="91"/>
        <v/>
      </c>
      <c r="U418" s="215" t="str">
        <f t="shared" si="92"/>
        <v/>
      </c>
      <c r="V418" s="215" t="str">
        <f t="shared" si="93"/>
        <v>PA-USCRI-02</v>
      </c>
      <c r="W418" s="223" t="str">
        <f t="shared" si="94"/>
        <v/>
      </c>
      <c r="X418" s="223" t="str">
        <f t="shared" si="95"/>
        <v/>
      </c>
      <c r="Y418" s="223"/>
      <c r="Z418" s="223"/>
      <c r="AA418" s="223"/>
      <c r="AB418" s="223"/>
    </row>
    <row r="419" spans="1:28">
      <c r="A419" s="182" t="str">
        <f>'New City'!D419</f>
        <v>OK</v>
      </c>
      <c r="Q419" s="272"/>
      <c r="R419" s="273"/>
      <c r="S419" s="273"/>
      <c r="T419" s="213" t="str">
        <f t="shared" si="91"/>
        <v/>
      </c>
      <c r="U419" s="215" t="str">
        <f t="shared" si="92"/>
        <v/>
      </c>
      <c r="V419" s="215" t="str">
        <f t="shared" si="93"/>
        <v>PA-USCRI-02</v>
      </c>
      <c r="W419" s="223" t="str">
        <f t="shared" si="94"/>
        <v/>
      </c>
      <c r="X419" s="223" t="str">
        <f t="shared" si="95"/>
        <v/>
      </c>
      <c r="Y419" s="223"/>
      <c r="Z419" s="223"/>
      <c r="AA419" s="223"/>
      <c r="AB419" s="223"/>
    </row>
    <row r="420" spans="1:28">
      <c r="A420" s="182" t="str">
        <f>'New City'!D420</f>
        <v>OK</v>
      </c>
      <c r="Q420" s="272"/>
      <c r="R420" s="273"/>
      <c r="S420" s="273"/>
      <c r="T420" s="213" t="str">
        <f t="shared" si="91"/>
        <v/>
      </c>
      <c r="U420" s="215" t="str">
        <f t="shared" si="92"/>
        <v/>
      </c>
      <c r="V420" s="215" t="str">
        <f t="shared" si="93"/>
        <v>PA-USCRI-02</v>
      </c>
      <c r="W420" s="223" t="str">
        <f t="shared" si="94"/>
        <v/>
      </c>
      <c r="X420" s="223" t="str">
        <f t="shared" si="95"/>
        <v/>
      </c>
      <c r="Y420" s="223"/>
      <c r="Z420" s="223"/>
      <c r="AA420" s="223"/>
      <c r="AB420" s="223"/>
    </row>
    <row r="421" spans="1:28">
      <c r="A421" s="182" t="str">
        <f>'New City'!D421</f>
        <v>OK</v>
      </c>
      <c r="Q421" s="272"/>
      <c r="R421" s="273"/>
      <c r="S421" s="273"/>
      <c r="T421" s="213" t="str">
        <f t="shared" si="91"/>
        <v/>
      </c>
      <c r="U421" s="215" t="str">
        <f t="shared" si="92"/>
        <v/>
      </c>
      <c r="V421" s="215" t="str">
        <f t="shared" si="93"/>
        <v>PA-USCRI-02</v>
      </c>
      <c r="W421" s="223" t="str">
        <f t="shared" si="94"/>
        <v/>
      </c>
      <c r="X421" s="223" t="str">
        <f t="shared" si="95"/>
        <v/>
      </c>
      <c r="Y421" s="223"/>
      <c r="Z421" s="223"/>
      <c r="AA421" s="223"/>
      <c r="AB421" s="223"/>
    </row>
    <row r="422" spans="1:28">
      <c r="A422" s="182" t="str">
        <f>'New City'!D422</f>
        <v>OK</v>
      </c>
      <c r="Q422" s="272"/>
      <c r="R422" s="273"/>
      <c r="S422" s="273"/>
      <c r="T422" s="213" t="str">
        <f t="shared" si="91"/>
        <v/>
      </c>
      <c r="U422" s="215" t="str">
        <f t="shared" si="92"/>
        <v/>
      </c>
      <c r="V422" s="215" t="str">
        <f t="shared" si="93"/>
        <v>PA-USCRI-02</v>
      </c>
      <c r="W422" s="223" t="str">
        <f t="shared" si="94"/>
        <v/>
      </c>
      <c r="X422" s="223" t="str">
        <f t="shared" si="95"/>
        <v/>
      </c>
      <c r="Y422" s="223"/>
      <c r="Z422" s="223"/>
      <c r="AA422" s="223"/>
      <c r="AB422" s="223"/>
    </row>
    <row r="423" spans="1:28">
      <c r="A423" s="182" t="str">
        <f>'New City'!D423</f>
        <v>OK</v>
      </c>
      <c r="Q423" s="272"/>
      <c r="R423" s="273"/>
      <c r="S423" s="273"/>
      <c r="T423" s="213" t="str">
        <f t="shared" si="91"/>
        <v/>
      </c>
      <c r="U423" s="215" t="str">
        <f t="shared" si="92"/>
        <v/>
      </c>
      <c r="V423" s="215" t="str">
        <f t="shared" si="93"/>
        <v>PA-USCRI-02</v>
      </c>
      <c r="W423" s="223" t="str">
        <f t="shared" si="94"/>
        <v/>
      </c>
      <c r="X423" s="223" t="str">
        <f t="shared" si="95"/>
        <v/>
      </c>
      <c r="Y423" s="223"/>
      <c r="Z423" s="223"/>
      <c r="AA423" s="223"/>
      <c r="AB423" s="223"/>
    </row>
    <row r="424" spans="1:28">
      <c r="A424" s="182" t="str">
        <f>'New City'!D424</f>
        <v>OK</v>
      </c>
      <c r="Q424" s="272"/>
      <c r="R424" s="273"/>
      <c r="S424" s="273"/>
      <c r="T424" s="213" t="str">
        <f t="shared" si="91"/>
        <v/>
      </c>
      <c r="U424" s="215" t="str">
        <f t="shared" si="92"/>
        <v/>
      </c>
      <c r="V424" s="215" t="str">
        <f t="shared" si="93"/>
        <v>PA-USCRI-02</v>
      </c>
      <c r="W424" s="223" t="str">
        <f t="shared" si="94"/>
        <v/>
      </c>
      <c r="X424" s="223" t="str">
        <f t="shared" si="95"/>
        <v/>
      </c>
      <c r="Y424" s="223"/>
      <c r="Z424" s="223"/>
      <c r="AA424" s="223"/>
      <c r="AB424" s="223"/>
    </row>
    <row r="425" spans="1:28">
      <c r="A425" s="182" t="str">
        <f>'New City'!D425</f>
        <v>OK</v>
      </c>
      <c r="Q425" s="272"/>
      <c r="R425" s="273"/>
      <c r="S425" s="273"/>
      <c r="T425" s="213" t="str">
        <f t="shared" si="91"/>
        <v/>
      </c>
      <c r="U425" s="215" t="str">
        <f t="shared" si="92"/>
        <v/>
      </c>
      <c r="V425" s="215" t="str">
        <f t="shared" si="93"/>
        <v>PA-USCRI-02</v>
      </c>
      <c r="W425" s="223" t="str">
        <f t="shared" si="94"/>
        <v/>
      </c>
      <c r="X425" s="223" t="str">
        <f t="shared" si="95"/>
        <v/>
      </c>
      <c r="Y425" s="223"/>
      <c r="Z425" s="223"/>
      <c r="AA425" s="223"/>
      <c r="AB425" s="223"/>
    </row>
    <row r="426" spans="1:28">
      <c r="A426" s="182" t="str">
        <f>'New City'!D426</f>
        <v>OK</v>
      </c>
      <c r="Q426" s="272"/>
      <c r="R426" s="273"/>
      <c r="S426" s="273"/>
      <c r="T426" s="213" t="str">
        <f t="shared" si="91"/>
        <v/>
      </c>
      <c r="U426" s="215" t="str">
        <f t="shared" si="92"/>
        <v/>
      </c>
      <c r="V426" s="215" t="str">
        <f t="shared" si="93"/>
        <v>PA-USCRI-02</v>
      </c>
      <c r="W426" s="223" t="str">
        <f t="shared" si="94"/>
        <v/>
      </c>
      <c r="X426" s="223" t="str">
        <f t="shared" si="95"/>
        <v/>
      </c>
      <c r="Y426" s="223"/>
      <c r="Z426" s="223"/>
      <c r="AA426" s="223"/>
      <c r="AB426" s="223"/>
    </row>
    <row r="427" spans="1:28">
      <c r="A427" s="182" t="str">
        <f>'New City'!D427</f>
        <v>OK</v>
      </c>
      <c r="Q427" s="272"/>
      <c r="R427" s="273"/>
      <c r="S427" s="273"/>
      <c r="T427" s="213" t="str">
        <f t="shared" si="91"/>
        <v/>
      </c>
      <c r="U427" s="215" t="str">
        <f t="shared" si="92"/>
        <v/>
      </c>
      <c r="V427" s="215" t="str">
        <f t="shared" si="93"/>
        <v>PA-USCRI-02</v>
      </c>
      <c r="W427" s="223" t="str">
        <f t="shared" si="94"/>
        <v/>
      </c>
      <c r="X427" s="223" t="str">
        <f t="shared" si="95"/>
        <v/>
      </c>
      <c r="Y427" s="223"/>
      <c r="Z427" s="223"/>
      <c r="AA427" s="223"/>
      <c r="AB427" s="223"/>
    </row>
    <row r="428" spans="1:28">
      <c r="A428" s="182" t="str">
        <f>'New City'!D428</f>
        <v>OK</v>
      </c>
      <c r="Q428" s="272"/>
      <c r="R428" s="273"/>
      <c r="S428" s="273"/>
      <c r="T428" s="213" t="str">
        <f t="shared" ref="T428:T441" si="96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USCRI-02","PA-USCRI-02","")))))))))))))))))</f>
        <v/>
      </c>
      <c r="U428" s="215" t="str">
        <f t="shared" si="92"/>
        <v/>
      </c>
      <c r="V428" s="215" t="str">
        <f t="shared" si="93"/>
        <v>PA-USCRI-02</v>
      </c>
      <c r="W428" s="223" t="str">
        <f t="shared" si="94"/>
        <v/>
      </c>
      <c r="X428" s="223" t="str">
        <f t="shared" si="95"/>
        <v/>
      </c>
      <c r="Y428" s="223"/>
      <c r="Z428" s="223"/>
      <c r="AA428" s="223"/>
      <c r="AB428" s="223"/>
    </row>
    <row r="429" spans="1:28">
      <c r="A429" s="182" t="str">
        <f>'New City'!D429</f>
        <v>OK</v>
      </c>
      <c r="Q429" s="272"/>
      <c r="R429" s="273"/>
      <c r="S429" s="273"/>
      <c r="T429" s="213" t="str">
        <f t="shared" si="96"/>
        <v/>
      </c>
      <c r="U429" s="215" t="str">
        <f t="shared" si="92"/>
        <v/>
      </c>
      <c r="V429" s="215" t="str">
        <f t="shared" si="93"/>
        <v>PA-USCRI-02</v>
      </c>
      <c r="W429" s="223" t="str">
        <f t="shared" si="94"/>
        <v/>
      </c>
      <c r="X429" s="223" t="str">
        <f t="shared" si="95"/>
        <v/>
      </c>
      <c r="Y429" s="223"/>
      <c r="Z429" s="223"/>
      <c r="AA429" s="223"/>
      <c r="AB429" s="223"/>
    </row>
    <row r="430" spans="1:28">
      <c r="A430" s="182" t="str">
        <f>'New City'!D430</f>
        <v>OK</v>
      </c>
      <c r="Q430" s="272"/>
      <c r="R430" s="273"/>
      <c r="S430" s="273"/>
      <c r="T430" s="213" t="str">
        <f t="shared" si="96"/>
        <v/>
      </c>
      <c r="U430" s="215" t="str">
        <f t="shared" si="92"/>
        <v/>
      </c>
      <c r="V430" s="215" t="str">
        <f t="shared" si="93"/>
        <v>PA-USCRI-02</v>
      </c>
      <c r="W430" s="223" t="str">
        <f t="shared" si="94"/>
        <v/>
      </c>
      <c r="X430" s="223" t="str">
        <f t="shared" si="95"/>
        <v/>
      </c>
      <c r="Y430" s="223"/>
      <c r="Z430" s="223"/>
      <c r="AA430" s="223"/>
      <c r="AB430" s="223"/>
    </row>
    <row r="431" spans="1:28">
      <c r="A431" s="182" t="str">
        <f>'New City'!D431</f>
        <v>OK</v>
      </c>
      <c r="Q431" s="272"/>
      <c r="R431" s="273"/>
      <c r="S431" s="273"/>
      <c r="T431" s="213" t="str">
        <f t="shared" si="96"/>
        <v/>
      </c>
      <c r="U431" s="215" t="str">
        <f t="shared" si="92"/>
        <v/>
      </c>
      <c r="V431" s="215" t="str">
        <f t="shared" si="93"/>
        <v>PA-USCRI-02</v>
      </c>
      <c r="W431" s="223" t="str">
        <f t="shared" si="94"/>
        <v/>
      </c>
      <c r="X431" s="223" t="str">
        <f t="shared" si="95"/>
        <v/>
      </c>
      <c r="Y431" s="223"/>
      <c r="Z431" s="223"/>
      <c r="AA431" s="223"/>
      <c r="AB431" s="223"/>
    </row>
    <row r="432" spans="1:28">
      <c r="A432" s="182" t="str">
        <f>'New City'!D432</f>
        <v>OK</v>
      </c>
      <c r="Q432" s="272"/>
      <c r="R432" s="273"/>
      <c r="S432" s="273"/>
      <c r="T432" s="213" t="str">
        <f t="shared" si="96"/>
        <v/>
      </c>
      <c r="U432" s="215" t="str">
        <f t="shared" si="92"/>
        <v/>
      </c>
      <c r="V432" s="215" t="str">
        <f t="shared" si="93"/>
        <v>PA-USCRI-02</v>
      </c>
      <c r="W432" s="223" t="str">
        <f t="shared" si="94"/>
        <v/>
      </c>
      <c r="X432" s="223" t="str">
        <f t="shared" si="95"/>
        <v/>
      </c>
      <c r="Y432" s="223"/>
      <c r="Z432" s="223"/>
      <c r="AA432" s="223"/>
      <c r="AB432" s="223"/>
    </row>
    <row r="433" spans="1:28">
      <c r="A433" s="182" t="str">
        <f>'New City'!D433</f>
        <v>OK</v>
      </c>
      <c r="Q433" s="272"/>
      <c r="R433" s="273"/>
      <c r="S433" s="273"/>
      <c r="T433" s="213" t="str">
        <f t="shared" si="96"/>
        <v/>
      </c>
      <c r="U433" s="215" t="str">
        <f t="shared" si="92"/>
        <v/>
      </c>
      <c r="V433" s="215" t="str">
        <f t="shared" si="93"/>
        <v>PA-USCRI-02</v>
      </c>
      <c r="W433" s="223" t="str">
        <f t="shared" si="94"/>
        <v/>
      </c>
      <c r="X433" s="223" t="str">
        <f t="shared" si="95"/>
        <v/>
      </c>
      <c r="Y433" s="223"/>
      <c r="Z433" s="223"/>
      <c r="AA433" s="223"/>
      <c r="AB433" s="223"/>
    </row>
    <row r="434" spans="1:28">
      <c r="A434" s="182" t="str">
        <f>'New City'!D434</f>
        <v>OK</v>
      </c>
      <c r="Q434" s="272"/>
      <c r="R434" s="273"/>
      <c r="S434" s="273"/>
      <c r="T434" s="213" t="str">
        <f t="shared" si="96"/>
        <v/>
      </c>
      <c r="U434" s="215" t="str">
        <f t="shared" si="92"/>
        <v/>
      </c>
      <c r="V434" s="215" t="str">
        <f t="shared" si="93"/>
        <v>PA-USCRI-02</v>
      </c>
      <c r="W434" s="223" t="str">
        <f t="shared" si="94"/>
        <v/>
      </c>
      <c r="X434" s="223" t="str">
        <f t="shared" si="95"/>
        <v/>
      </c>
      <c r="Y434" s="223"/>
      <c r="Z434" s="223"/>
      <c r="AA434" s="223"/>
      <c r="AB434" s="223"/>
    </row>
    <row r="435" spans="1:28">
      <c r="A435" s="182" t="str">
        <f>'New City'!D435</f>
        <v>OK</v>
      </c>
      <c r="Q435" s="272"/>
      <c r="R435" s="273"/>
      <c r="S435" s="273"/>
      <c r="T435" s="213" t="str">
        <f t="shared" si="96"/>
        <v/>
      </c>
      <c r="U435" s="215" t="str">
        <f t="shared" si="92"/>
        <v/>
      </c>
      <c r="V435" s="215" t="str">
        <f t="shared" si="93"/>
        <v>PA-USCRI-02</v>
      </c>
      <c r="W435" s="223" t="str">
        <f t="shared" si="94"/>
        <v/>
      </c>
      <c r="X435" s="223" t="str">
        <f t="shared" si="95"/>
        <v/>
      </c>
      <c r="Y435" s="223"/>
      <c r="Z435" s="223"/>
      <c r="AA435" s="223"/>
      <c r="AB435" s="223"/>
    </row>
    <row r="436" spans="1:28">
      <c r="A436" s="182" t="str">
        <f>'New City'!D436</f>
        <v>OK</v>
      </c>
      <c r="Q436" s="272"/>
      <c r="R436" s="273"/>
      <c r="S436" s="273"/>
      <c r="T436" s="213" t="str">
        <f t="shared" si="96"/>
        <v/>
      </c>
      <c r="U436" s="215" t="str">
        <f t="shared" si="92"/>
        <v/>
      </c>
      <c r="V436" s="215" t="str">
        <f t="shared" si="93"/>
        <v>PA-USCRI-02</v>
      </c>
      <c r="W436" s="223" t="str">
        <f t="shared" si="94"/>
        <v/>
      </c>
      <c r="X436" s="223" t="str">
        <f t="shared" si="95"/>
        <v/>
      </c>
      <c r="Y436" s="223"/>
      <c r="Z436" s="223"/>
      <c r="AA436" s="223"/>
      <c r="AB436" s="223"/>
    </row>
    <row r="437" spans="1:28">
      <c r="A437" s="182" t="str">
        <f>'New City'!D437</f>
        <v>OK</v>
      </c>
      <c r="Q437" s="272"/>
      <c r="R437" s="273"/>
      <c r="S437" s="273"/>
      <c r="T437" s="213" t="str">
        <f t="shared" si="96"/>
        <v/>
      </c>
      <c r="U437" s="215" t="str">
        <f t="shared" si="92"/>
        <v/>
      </c>
      <c r="V437" s="215" t="str">
        <f t="shared" si="93"/>
        <v>PA-USCRI-02</v>
      </c>
      <c r="W437" s="223" t="str">
        <f t="shared" si="94"/>
        <v/>
      </c>
      <c r="X437" s="223" t="str">
        <f t="shared" si="95"/>
        <v/>
      </c>
      <c r="Y437" s="223"/>
      <c r="Z437" s="223"/>
      <c r="AA437" s="223"/>
      <c r="AB437" s="223"/>
    </row>
    <row r="438" spans="1:28">
      <c r="A438" s="182" t="str">
        <f>'New City'!D438</f>
        <v>OK</v>
      </c>
      <c r="Q438" s="272"/>
      <c r="R438" s="273"/>
      <c r="S438" s="273"/>
      <c r="T438" s="213" t="str">
        <f t="shared" si="96"/>
        <v/>
      </c>
      <c r="U438" s="215" t="str">
        <f t="shared" si="92"/>
        <v/>
      </c>
      <c r="V438" s="215" t="str">
        <f t="shared" si="93"/>
        <v>PA-USCRI-02</v>
      </c>
      <c r="W438" s="223" t="str">
        <f t="shared" si="94"/>
        <v/>
      </c>
      <c r="X438" s="223" t="str">
        <f t="shared" si="95"/>
        <v/>
      </c>
      <c r="Y438" s="223"/>
      <c r="Z438" s="223"/>
      <c r="AA438" s="223"/>
      <c r="AB438" s="223"/>
    </row>
    <row r="439" spans="1:28">
      <c r="A439" s="182" t="str">
        <f>'New City'!D439</f>
        <v>OK</v>
      </c>
      <c r="Q439" s="272"/>
      <c r="R439" s="273"/>
      <c r="S439" s="273"/>
      <c r="T439" s="213" t="str">
        <f t="shared" si="96"/>
        <v/>
      </c>
      <c r="U439" s="215" t="str">
        <f t="shared" si="92"/>
        <v/>
      </c>
      <c r="V439" s="215" t="str">
        <f t="shared" si="93"/>
        <v>PA-USCRI-02</v>
      </c>
      <c r="W439" s="223" t="str">
        <f t="shared" si="94"/>
        <v/>
      </c>
      <c r="X439" s="223" t="str">
        <f t="shared" si="95"/>
        <v/>
      </c>
      <c r="Y439" s="223"/>
      <c r="Z439" s="223"/>
      <c r="AA439" s="223"/>
      <c r="AB439" s="223"/>
    </row>
    <row r="440" spans="1:28">
      <c r="A440" s="182" t="str">
        <f>'New City'!D440</f>
        <v>OK</v>
      </c>
      <c r="Q440" s="272"/>
      <c r="R440" s="273"/>
      <c r="S440" s="273"/>
      <c r="T440" s="213" t="str">
        <f t="shared" si="96"/>
        <v/>
      </c>
      <c r="U440" s="215" t="str">
        <f t="shared" si="92"/>
        <v/>
      </c>
      <c r="V440" s="215" t="str">
        <f t="shared" si="93"/>
        <v>PA-USCRI-02</v>
      </c>
      <c r="W440" s="223" t="str">
        <f t="shared" si="94"/>
        <v/>
      </c>
      <c r="X440" s="223" t="str">
        <f t="shared" si="95"/>
        <v/>
      </c>
      <c r="Y440" s="223"/>
      <c r="Z440" s="223"/>
      <c r="AA440" s="223"/>
      <c r="AB440" s="223"/>
    </row>
    <row r="441" spans="1:28">
      <c r="A441" s="182" t="str">
        <f>'New City'!D441</f>
        <v>OK</v>
      </c>
      <c r="Q441" s="272"/>
      <c r="R441" s="273"/>
      <c r="S441" s="273"/>
      <c r="T441" s="213" t="str">
        <f t="shared" si="96"/>
        <v/>
      </c>
      <c r="U441" s="215" t="str">
        <f t="shared" si="92"/>
        <v/>
      </c>
      <c r="V441" s="215" t="str">
        <f t="shared" si="93"/>
        <v>PA-USCRI-02</v>
      </c>
      <c r="W441" s="223" t="str">
        <f t="shared" si="94"/>
        <v/>
      </c>
      <c r="X441" s="223" t="str">
        <f t="shared" si="95"/>
        <v/>
      </c>
      <c r="Y441" s="223"/>
      <c r="Z441" s="223"/>
      <c r="AA441" s="223"/>
      <c r="AB441" s="223"/>
    </row>
    <row r="442" spans="1:28">
      <c r="A442" s="182" t="str">
        <f>'New City'!D442</f>
        <v>OK</v>
      </c>
      <c r="Q442" s="272"/>
      <c r="R442" s="273"/>
      <c r="S442" s="273"/>
      <c r="U442" s="215">
        <f t="shared" si="92"/>
        <v>0</v>
      </c>
      <c r="V442" s="215" t="str">
        <f t="shared" si="93"/>
        <v/>
      </c>
      <c r="W442" s="223" t="str">
        <f t="shared" si="94"/>
        <v/>
      </c>
      <c r="X442" s="223" t="str">
        <f t="shared" si="95"/>
        <v/>
      </c>
      <c r="Y442" s="223"/>
      <c r="Z442" s="223"/>
      <c r="AA442" s="223"/>
      <c r="AB442" s="223"/>
    </row>
    <row r="443" spans="1:28">
      <c r="A443" s="182" t="str">
        <f>'New City'!D443</f>
        <v>OK</v>
      </c>
      <c r="Q443" s="272"/>
      <c r="R443" s="273"/>
      <c r="S443" s="273"/>
      <c r="U443" s="215">
        <f t="shared" si="92"/>
        <v>0</v>
      </c>
      <c r="V443" s="215" t="str">
        <f t="shared" si="93"/>
        <v/>
      </c>
      <c r="W443" s="223" t="str">
        <f t="shared" si="94"/>
        <v/>
      </c>
      <c r="X443" s="223" t="str">
        <f t="shared" si="95"/>
        <v/>
      </c>
      <c r="Y443" s="223"/>
      <c r="Z443" s="223"/>
      <c r="AA443" s="223"/>
      <c r="AB443" s="223"/>
    </row>
    <row r="444" spans="1:28">
      <c r="A444" s="182" t="str">
        <f>'New City'!D444</f>
        <v>OK</v>
      </c>
      <c r="Q444" s="272"/>
      <c r="R444" s="273"/>
      <c r="S444" s="273"/>
      <c r="U444" s="215">
        <f t="shared" si="92"/>
        <v>0</v>
      </c>
      <c r="V444" s="215" t="str">
        <f t="shared" si="93"/>
        <v/>
      </c>
      <c r="W444" s="223" t="str">
        <f t="shared" si="94"/>
        <v/>
      </c>
      <c r="X444" s="223" t="str">
        <f t="shared" si="95"/>
        <v/>
      </c>
      <c r="Y444" s="223"/>
      <c r="Z444" s="223"/>
      <c r="AA444" s="223"/>
      <c r="AB444" s="223"/>
    </row>
    <row r="445" spans="1:28">
      <c r="A445" s="182" t="str">
        <f>'New City'!D445</f>
        <v>OK</v>
      </c>
      <c r="Q445" s="272"/>
      <c r="R445" s="273"/>
      <c r="S445" s="273"/>
      <c r="U445" s="215">
        <f t="shared" si="92"/>
        <v>0</v>
      </c>
      <c r="V445" s="215" t="str">
        <f t="shared" si="93"/>
        <v/>
      </c>
      <c r="W445" s="223" t="str">
        <f t="shared" si="94"/>
        <v/>
      </c>
      <c r="X445" s="223" t="str">
        <f t="shared" si="95"/>
        <v/>
      </c>
      <c r="Y445" s="223"/>
      <c r="Z445" s="223"/>
      <c r="AA445" s="223"/>
      <c r="AB445" s="223"/>
    </row>
    <row r="446" spans="1:28">
      <c r="A446" s="182" t="str">
        <f>'New City'!D446</f>
        <v>OK</v>
      </c>
      <c r="Q446" s="272"/>
      <c r="R446" s="273"/>
      <c r="S446" s="273"/>
      <c r="U446" s="215">
        <f t="shared" si="92"/>
        <v>0</v>
      </c>
      <c r="V446" s="215" t="str">
        <f t="shared" si="93"/>
        <v/>
      </c>
      <c r="W446" s="223" t="str">
        <f t="shared" si="94"/>
        <v/>
      </c>
      <c r="X446" s="223"/>
      <c r="Y446" s="223"/>
      <c r="Z446" s="223"/>
      <c r="AA446" s="223"/>
      <c r="AB446" s="223"/>
    </row>
    <row r="447" spans="1:28">
      <c r="A447" s="182" t="str">
        <f>'New City'!D447</f>
        <v>OK</v>
      </c>
      <c r="Q447" s="272"/>
      <c r="R447" s="273"/>
      <c r="S447" s="273"/>
      <c r="U447" s="215">
        <f t="shared" si="92"/>
        <v>0</v>
      </c>
      <c r="V447" s="215" t="str">
        <f t="shared" si="93"/>
        <v/>
      </c>
      <c r="W447" s="223" t="str">
        <f t="shared" si="94"/>
        <v/>
      </c>
      <c r="X447" s="223"/>
      <c r="Y447" s="223"/>
      <c r="Z447" s="223"/>
      <c r="AA447" s="223"/>
      <c r="AB447" s="223"/>
    </row>
    <row r="448" spans="1:28">
      <c r="A448" s="182" t="str">
        <f>'New City'!D448</f>
        <v>OK</v>
      </c>
      <c r="Q448" s="272"/>
      <c r="R448" s="273"/>
      <c r="S448" s="273"/>
      <c r="U448" s="215">
        <f t="shared" si="92"/>
        <v>0</v>
      </c>
      <c r="V448" s="215" t="str">
        <f t="shared" si="93"/>
        <v/>
      </c>
      <c r="W448" s="223" t="str">
        <f t="shared" si="94"/>
        <v/>
      </c>
      <c r="X448" s="223"/>
      <c r="Y448" s="223"/>
      <c r="Z448" s="223"/>
      <c r="AA448" s="223"/>
      <c r="AB448" s="223"/>
    </row>
    <row r="449" spans="1:28">
      <c r="A449" s="182" t="str">
        <f>'New City'!D449</f>
        <v>OK</v>
      </c>
      <c r="Q449" s="272"/>
      <c r="R449" s="273"/>
      <c r="S449" s="273"/>
      <c r="U449" s="215">
        <f t="shared" si="92"/>
        <v>0</v>
      </c>
      <c r="V449" s="215" t="str">
        <f t="shared" si="93"/>
        <v/>
      </c>
      <c r="W449" s="223" t="str">
        <f t="shared" si="94"/>
        <v/>
      </c>
      <c r="X449" s="223"/>
      <c r="Y449" s="223"/>
      <c r="Z449" s="223"/>
      <c r="AA449" s="223"/>
      <c r="AB449" s="223"/>
    </row>
    <row r="450" spans="1:28">
      <c r="A450" s="182" t="str">
        <f>'New City'!D450</f>
        <v>OK</v>
      </c>
      <c r="Q450" s="272"/>
      <c r="R450" s="273"/>
      <c r="S450" s="273"/>
      <c r="U450" s="215">
        <f t="shared" si="92"/>
        <v>0</v>
      </c>
      <c r="V450" s="215" t="str">
        <f t="shared" si="93"/>
        <v/>
      </c>
      <c r="W450" s="223" t="str">
        <f t="shared" si="94"/>
        <v/>
      </c>
      <c r="X450" s="223"/>
      <c r="Y450" s="223"/>
      <c r="Z450" s="223"/>
      <c r="AA450" s="223"/>
      <c r="AB450" s="223"/>
    </row>
    <row r="451" spans="1:28">
      <c r="A451" s="182" t="str">
        <f>'New City'!D451</f>
        <v>OK</v>
      </c>
      <c r="Q451" s="272"/>
      <c r="R451" s="273"/>
      <c r="S451" s="273"/>
      <c r="U451" s="215">
        <f t="shared" si="92"/>
        <v>0</v>
      </c>
      <c r="V451" s="215" t="str">
        <f t="shared" si="93"/>
        <v/>
      </c>
      <c r="W451" s="223" t="str">
        <f t="shared" si="94"/>
        <v/>
      </c>
      <c r="X451" s="223"/>
      <c r="Y451" s="223"/>
      <c r="Z451" s="223"/>
      <c r="AA451" s="223"/>
      <c r="AB451" s="223"/>
    </row>
    <row r="452" spans="1:28">
      <c r="A452" s="182" t="str">
        <f>'New City'!D452</f>
        <v>OK</v>
      </c>
      <c r="Q452" s="272"/>
      <c r="R452" s="273"/>
      <c r="S452" s="273"/>
      <c r="U452" s="215">
        <f t="shared" ref="U452:U504" si="97">IF(T452="",T452,"NO")</f>
        <v>0</v>
      </c>
      <c r="V452" s="215" t="str">
        <f t="shared" ref="V452:V504" si="98">IF(U452="NO",T452,IF(U452="",V451,""))</f>
        <v/>
      </c>
      <c r="W452" s="223" t="str">
        <f t="shared" ref="W452:W488" si="99">IF(COUNTIF(AN:AN,Q:Q),"OK","")</f>
        <v/>
      </c>
      <c r="X452" s="223"/>
      <c r="Y452" s="223"/>
      <c r="Z452" s="223"/>
      <c r="AA452" s="223"/>
      <c r="AB452" s="223"/>
    </row>
    <row r="453" spans="1:28">
      <c r="A453" s="182" t="str">
        <f>'New City'!D453</f>
        <v>OK</v>
      </c>
      <c r="Q453" s="272"/>
      <c r="R453" s="273"/>
      <c r="S453" s="273"/>
      <c r="U453" s="215">
        <f t="shared" si="97"/>
        <v>0</v>
      </c>
      <c r="V453" s="215" t="str">
        <f t="shared" si="98"/>
        <v/>
      </c>
      <c r="W453" s="223" t="str">
        <f t="shared" si="99"/>
        <v/>
      </c>
      <c r="X453" s="223"/>
      <c r="Y453" s="223"/>
      <c r="Z453" s="223"/>
      <c r="AA453" s="223"/>
      <c r="AB453" s="223"/>
    </row>
    <row r="454" spans="1:28">
      <c r="A454" s="182" t="str">
        <f>'New City'!D454</f>
        <v>OK</v>
      </c>
      <c r="Q454" s="272"/>
      <c r="R454" s="273"/>
      <c r="S454" s="273"/>
      <c r="U454" s="215">
        <f t="shared" si="97"/>
        <v>0</v>
      </c>
      <c r="V454" s="215" t="str">
        <f t="shared" si="98"/>
        <v/>
      </c>
      <c r="W454" s="223" t="str">
        <f t="shared" si="99"/>
        <v/>
      </c>
      <c r="X454" s="223"/>
      <c r="Y454" s="223"/>
      <c r="Z454" s="223"/>
      <c r="AA454" s="223"/>
      <c r="AB454" s="223"/>
    </row>
    <row r="455" spans="1:28">
      <c r="A455" s="182" t="str">
        <f>'New City'!D455</f>
        <v>OK</v>
      </c>
      <c r="Q455" s="272"/>
      <c r="R455" s="273"/>
      <c r="S455" s="273"/>
      <c r="U455" s="215">
        <f t="shared" si="97"/>
        <v>0</v>
      </c>
      <c r="V455" s="215" t="str">
        <f t="shared" si="98"/>
        <v/>
      </c>
      <c r="W455" s="223" t="str">
        <f t="shared" si="99"/>
        <v/>
      </c>
      <c r="X455" s="223"/>
      <c r="Y455" s="223"/>
      <c r="Z455" s="223"/>
      <c r="AA455" s="223"/>
      <c r="AB455" s="223"/>
    </row>
    <row r="456" spans="1:28">
      <c r="A456" s="182" t="str">
        <f>'New City'!D456</f>
        <v>OK</v>
      </c>
      <c r="Q456" s="272"/>
      <c r="R456" s="273"/>
      <c r="S456" s="273"/>
      <c r="U456" s="215">
        <f t="shared" si="97"/>
        <v>0</v>
      </c>
      <c r="V456" s="215" t="str">
        <f t="shared" si="98"/>
        <v/>
      </c>
      <c r="W456" s="223" t="str">
        <f t="shared" si="99"/>
        <v/>
      </c>
      <c r="X456" s="223"/>
      <c r="Y456" s="223"/>
      <c r="Z456" s="223"/>
      <c r="AA456" s="223"/>
      <c r="AB456" s="223"/>
    </row>
    <row r="457" spans="1:28">
      <c r="A457" s="182" t="str">
        <f>'New City'!D457</f>
        <v>OK</v>
      </c>
      <c r="Q457" s="272"/>
      <c r="R457" s="273"/>
      <c r="S457" s="273"/>
      <c r="U457" s="215">
        <f t="shared" si="97"/>
        <v>0</v>
      </c>
      <c r="V457" s="215" t="str">
        <f t="shared" si="98"/>
        <v/>
      </c>
      <c r="W457" s="223" t="str">
        <f t="shared" si="99"/>
        <v/>
      </c>
      <c r="X457" s="223"/>
      <c r="Y457" s="223"/>
      <c r="Z457" s="223"/>
      <c r="AA457" s="223"/>
      <c r="AB457" s="223"/>
    </row>
    <row r="458" spans="1:28">
      <c r="A458" s="182" t="str">
        <f>'New City'!D458</f>
        <v>OK</v>
      </c>
      <c r="Q458" s="272"/>
      <c r="R458" s="273"/>
      <c r="S458" s="273"/>
      <c r="U458" s="215">
        <f t="shared" si="97"/>
        <v>0</v>
      </c>
      <c r="V458" s="215" t="str">
        <f t="shared" si="98"/>
        <v/>
      </c>
      <c r="W458" s="223" t="str">
        <f t="shared" si="99"/>
        <v/>
      </c>
      <c r="X458" s="223"/>
      <c r="Y458" s="223"/>
      <c r="Z458" s="223"/>
      <c r="AA458" s="223"/>
      <c r="AB458" s="223"/>
    </row>
    <row r="459" spans="1:28">
      <c r="A459" s="182" t="str">
        <f>'New City'!D459</f>
        <v>OK</v>
      </c>
      <c r="Q459" s="272"/>
      <c r="R459" s="273"/>
      <c r="S459" s="273"/>
      <c r="U459" s="215">
        <f t="shared" si="97"/>
        <v>0</v>
      </c>
      <c r="V459" s="215" t="str">
        <f t="shared" si="98"/>
        <v/>
      </c>
      <c r="W459" s="223" t="str">
        <f t="shared" si="99"/>
        <v/>
      </c>
      <c r="X459" s="223"/>
      <c r="Y459" s="223"/>
      <c r="Z459" s="223"/>
      <c r="AA459" s="223"/>
      <c r="AB459" s="223"/>
    </row>
    <row r="460" spans="1:28">
      <c r="A460" s="182" t="str">
        <f>'New City'!D460</f>
        <v>OK</v>
      </c>
      <c r="Q460" s="272"/>
      <c r="R460" s="273"/>
      <c r="S460" s="273"/>
      <c r="U460" s="215">
        <f t="shared" si="97"/>
        <v>0</v>
      </c>
      <c r="V460" s="215" t="str">
        <f t="shared" si="98"/>
        <v/>
      </c>
      <c r="W460" s="223" t="str">
        <f t="shared" si="99"/>
        <v/>
      </c>
      <c r="X460" s="223"/>
      <c r="Y460" s="223"/>
      <c r="Z460" s="223"/>
      <c r="AA460" s="223"/>
      <c r="AB460" s="223"/>
    </row>
    <row r="461" spans="1:28">
      <c r="A461" s="182" t="str">
        <f>'New City'!D461</f>
        <v>OK</v>
      </c>
      <c r="Q461" s="272"/>
      <c r="R461" s="273"/>
      <c r="S461" s="273"/>
      <c r="U461" s="215">
        <f t="shared" si="97"/>
        <v>0</v>
      </c>
      <c r="V461" s="215" t="str">
        <f t="shared" si="98"/>
        <v/>
      </c>
      <c r="W461" s="223" t="str">
        <f t="shared" si="99"/>
        <v/>
      </c>
      <c r="X461" s="223"/>
      <c r="Y461" s="223"/>
      <c r="Z461" s="223"/>
      <c r="AA461" s="223"/>
      <c r="AB461" s="223"/>
    </row>
    <row r="462" spans="1:28">
      <c r="A462" s="182" t="str">
        <f>'New City'!D462</f>
        <v>OK</v>
      </c>
      <c r="Q462" s="272"/>
      <c r="R462" s="273"/>
      <c r="S462" s="273"/>
      <c r="U462" s="215">
        <f t="shared" si="97"/>
        <v>0</v>
      </c>
      <c r="V462" s="215" t="str">
        <f t="shared" si="98"/>
        <v/>
      </c>
      <c r="W462" s="223" t="str">
        <f t="shared" si="99"/>
        <v/>
      </c>
      <c r="X462" s="223"/>
      <c r="Y462" s="223"/>
      <c r="Z462" s="223"/>
      <c r="AA462" s="223"/>
      <c r="AB462" s="223"/>
    </row>
    <row r="463" spans="1:28">
      <c r="A463" s="182" t="str">
        <f>'New City'!D463</f>
        <v>OK</v>
      </c>
      <c r="Q463" s="272"/>
      <c r="R463" s="273"/>
      <c r="S463" s="273"/>
      <c r="U463" s="215">
        <f t="shared" si="97"/>
        <v>0</v>
      </c>
      <c r="V463" s="215" t="str">
        <f t="shared" si="98"/>
        <v/>
      </c>
      <c r="W463" s="223" t="str">
        <f t="shared" si="99"/>
        <v/>
      </c>
      <c r="X463" s="223"/>
      <c r="Y463" s="223"/>
      <c r="Z463" s="223"/>
      <c r="AA463" s="223"/>
      <c r="AB463" s="223"/>
    </row>
    <row r="464" spans="1:28">
      <c r="A464" s="182" t="str">
        <f>'New City'!D464</f>
        <v>OK</v>
      </c>
      <c r="Q464" s="272"/>
      <c r="R464" s="273"/>
      <c r="S464" s="273"/>
      <c r="U464" s="215">
        <f t="shared" si="97"/>
        <v>0</v>
      </c>
      <c r="V464" s="215" t="str">
        <f t="shared" si="98"/>
        <v/>
      </c>
      <c r="W464" s="223" t="str">
        <f t="shared" si="99"/>
        <v/>
      </c>
      <c r="X464" s="223"/>
      <c r="Y464" s="223"/>
      <c r="Z464" s="223"/>
      <c r="AA464" s="223"/>
      <c r="AB464" s="223"/>
    </row>
    <row r="465" spans="1:28">
      <c r="A465" s="182" t="str">
        <f>'New City'!D465</f>
        <v>OK</v>
      </c>
      <c r="Q465" s="272"/>
      <c r="R465" s="273"/>
      <c r="S465" s="273"/>
      <c r="U465" s="215">
        <f t="shared" si="97"/>
        <v>0</v>
      </c>
      <c r="V465" s="215" t="str">
        <f t="shared" si="98"/>
        <v/>
      </c>
      <c r="W465" s="223" t="str">
        <f t="shared" si="99"/>
        <v/>
      </c>
      <c r="X465" s="223"/>
      <c r="Y465" s="223"/>
      <c r="Z465" s="223"/>
      <c r="AA465" s="223"/>
      <c r="AB465" s="223"/>
    </row>
    <row r="466" spans="1:28">
      <c r="A466" s="182" t="str">
        <f>'New City'!D466</f>
        <v>OK</v>
      </c>
      <c r="Q466" s="272"/>
      <c r="R466" s="273"/>
      <c r="S466" s="273"/>
      <c r="U466" s="215">
        <f t="shared" si="97"/>
        <v>0</v>
      </c>
      <c r="V466" s="215" t="str">
        <f t="shared" si="98"/>
        <v/>
      </c>
      <c r="W466" s="223" t="str">
        <f t="shared" si="99"/>
        <v/>
      </c>
      <c r="X466" s="223"/>
      <c r="Y466" s="223"/>
      <c r="Z466" s="223"/>
      <c r="AA466" s="223"/>
      <c r="AB466" s="223"/>
    </row>
    <row r="467" spans="1:28">
      <c r="A467" s="182" t="str">
        <f>'New City'!D467</f>
        <v>OK</v>
      </c>
      <c r="U467" s="215">
        <f t="shared" si="97"/>
        <v>0</v>
      </c>
      <c r="V467" s="215" t="str">
        <f t="shared" si="98"/>
        <v/>
      </c>
      <c r="W467" s="223" t="str">
        <f t="shared" si="99"/>
        <v/>
      </c>
      <c r="X467" s="223"/>
      <c r="Y467" s="223"/>
      <c r="Z467" s="223"/>
      <c r="AA467" s="223"/>
      <c r="AB467" s="223"/>
    </row>
    <row r="468" spans="1:28">
      <c r="A468" s="182" t="str">
        <f>'New City'!D468</f>
        <v>OK</v>
      </c>
      <c r="U468" s="215">
        <f t="shared" si="97"/>
        <v>0</v>
      </c>
      <c r="V468" s="215" t="str">
        <f t="shared" si="98"/>
        <v/>
      </c>
      <c r="W468" s="223" t="str">
        <f t="shared" si="99"/>
        <v/>
      </c>
      <c r="X468" s="223"/>
      <c r="Y468" s="223"/>
      <c r="Z468" s="223"/>
      <c r="AA468" s="223"/>
      <c r="AB468" s="223"/>
    </row>
    <row r="469" spans="1:28">
      <c r="A469" s="182" t="str">
        <f>'New City'!D469</f>
        <v>OK</v>
      </c>
      <c r="U469" s="215">
        <f t="shared" si="97"/>
        <v>0</v>
      </c>
      <c r="V469" s="215" t="str">
        <f t="shared" si="98"/>
        <v/>
      </c>
      <c r="W469" s="223" t="str">
        <f t="shared" si="99"/>
        <v/>
      </c>
      <c r="X469" s="223"/>
      <c r="Y469" s="223"/>
      <c r="Z469" s="223"/>
      <c r="AA469" s="223"/>
      <c r="AB469" s="223"/>
    </row>
    <row r="470" spans="1:28">
      <c r="A470" s="182" t="str">
        <f>'New City'!D470</f>
        <v>OK</v>
      </c>
      <c r="U470" s="215">
        <f t="shared" si="97"/>
        <v>0</v>
      </c>
      <c r="V470" s="215" t="str">
        <f t="shared" si="98"/>
        <v/>
      </c>
      <c r="W470" s="223" t="str">
        <f t="shared" si="99"/>
        <v/>
      </c>
      <c r="X470" s="223"/>
      <c r="Y470" s="223"/>
      <c r="Z470" s="223"/>
      <c r="AA470" s="223"/>
      <c r="AB470" s="223"/>
    </row>
    <row r="471" spans="1:28">
      <c r="A471" s="182" t="str">
        <f>'New City'!D471</f>
        <v>OK</v>
      </c>
      <c r="U471" s="215">
        <f t="shared" si="97"/>
        <v>0</v>
      </c>
      <c r="V471" s="215" t="str">
        <f t="shared" si="98"/>
        <v/>
      </c>
      <c r="W471" s="223" t="str">
        <f t="shared" si="99"/>
        <v/>
      </c>
      <c r="X471" s="223"/>
      <c r="Y471" s="223"/>
      <c r="Z471" s="223"/>
      <c r="AA471" s="223"/>
      <c r="AB471" s="223"/>
    </row>
    <row r="472" spans="1:28">
      <c r="A472" s="182" t="str">
        <f>'New City'!D472</f>
        <v>OK</v>
      </c>
      <c r="U472" s="215">
        <f t="shared" si="97"/>
        <v>0</v>
      </c>
      <c r="V472" s="215" t="str">
        <f t="shared" si="98"/>
        <v/>
      </c>
      <c r="W472" s="223" t="str">
        <f t="shared" si="99"/>
        <v/>
      </c>
      <c r="X472" s="223"/>
      <c r="Y472" s="223"/>
      <c r="Z472" s="223"/>
      <c r="AA472" s="223"/>
      <c r="AB472" s="223"/>
    </row>
    <row r="473" spans="1:28">
      <c r="A473" s="182" t="str">
        <f>'New City'!D473</f>
        <v>OK</v>
      </c>
      <c r="U473" s="215">
        <f t="shared" si="97"/>
        <v>0</v>
      </c>
      <c r="V473" s="215" t="str">
        <f t="shared" si="98"/>
        <v/>
      </c>
      <c r="W473" s="223" t="str">
        <f t="shared" si="99"/>
        <v/>
      </c>
      <c r="X473" s="223"/>
      <c r="Y473" s="223"/>
      <c r="Z473" s="223"/>
      <c r="AA473" s="223"/>
      <c r="AB473" s="223"/>
    </row>
    <row r="474" spans="1:28">
      <c r="A474" s="182" t="str">
        <f>'New City'!D474</f>
        <v>OK</v>
      </c>
      <c r="U474" s="215">
        <f t="shared" si="97"/>
        <v>0</v>
      </c>
      <c r="V474" s="215" t="str">
        <f t="shared" si="98"/>
        <v/>
      </c>
      <c r="W474" s="223" t="str">
        <f t="shared" si="99"/>
        <v/>
      </c>
      <c r="X474" s="223"/>
      <c r="Y474" s="223"/>
      <c r="Z474" s="223"/>
      <c r="AA474" s="223"/>
      <c r="AB474" s="223"/>
    </row>
    <row r="475" spans="1:28">
      <c r="A475" s="182" t="str">
        <f>'New City'!D475</f>
        <v>OK</v>
      </c>
      <c r="U475" s="215">
        <f t="shared" si="97"/>
        <v>0</v>
      </c>
      <c r="V475" s="215" t="str">
        <f t="shared" si="98"/>
        <v/>
      </c>
      <c r="W475" s="223" t="str">
        <f t="shared" si="99"/>
        <v/>
      </c>
      <c r="X475" s="223"/>
      <c r="Y475" s="223"/>
      <c r="Z475" s="223"/>
      <c r="AA475" s="223"/>
      <c r="AB475" s="223"/>
    </row>
    <row r="476" spans="1:28">
      <c r="A476" s="182" t="str">
        <f>'New City'!D476</f>
        <v>OK</v>
      </c>
      <c r="U476" s="215">
        <f t="shared" si="97"/>
        <v>0</v>
      </c>
      <c r="V476" s="215" t="str">
        <f t="shared" si="98"/>
        <v/>
      </c>
      <c r="W476" s="223" t="str">
        <f t="shared" si="99"/>
        <v/>
      </c>
      <c r="X476" s="223"/>
      <c r="Y476" s="223"/>
      <c r="Z476" s="223"/>
      <c r="AA476" s="223"/>
      <c r="AB476" s="223"/>
    </row>
    <row r="477" spans="1:28">
      <c r="A477" s="182" t="str">
        <f>'New City'!D477</f>
        <v>OK</v>
      </c>
      <c r="U477" s="215">
        <f t="shared" si="97"/>
        <v>0</v>
      </c>
      <c r="V477" s="215" t="str">
        <f t="shared" si="98"/>
        <v/>
      </c>
      <c r="W477" s="223" t="str">
        <f t="shared" si="99"/>
        <v/>
      </c>
      <c r="X477" s="223"/>
      <c r="Y477" s="223"/>
      <c r="Z477" s="223"/>
      <c r="AA477" s="223"/>
      <c r="AB477" s="223"/>
    </row>
    <row r="478" spans="1:28">
      <c r="A478" s="182" t="str">
        <f>'New City'!D478</f>
        <v>OK</v>
      </c>
      <c r="U478" s="215">
        <f t="shared" si="97"/>
        <v>0</v>
      </c>
      <c r="V478" s="215" t="str">
        <f t="shared" si="98"/>
        <v/>
      </c>
      <c r="W478" s="223" t="str">
        <f t="shared" si="99"/>
        <v/>
      </c>
      <c r="X478" s="223"/>
      <c r="Y478" s="223"/>
      <c r="Z478" s="223"/>
      <c r="AA478" s="223"/>
      <c r="AB478" s="223"/>
    </row>
    <row r="479" spans="1:28">
      <c r="A479" s="182" t="str">
        <f>'New City'!D479</f>
        <v>OK</v>
      </c>
      <c r="U479" s="215">
        <f t="shared" si="97"/>
        <v>0</v>
      </c>
      <c r="V479" s="215" t="str">
        <f t="shared" si="98"/>
        <v/>
      </c>
      <c r="W479" s="223" t="str">
        <f t="shared" si="99"/>
        <v/>
      </c>
      <c r="X479" s="223"/>
      <c r="Y479" s="223"/>
      <c r="Z479" s="223"/>
      <c r="AA479" s="223"/>
      <c r="AB479" s="223"/>
    </row>
    <row r="480" spans="1:28">
      <c r="A480" s="182" t="str">
        <f>'New City'!D480</f>
        <v>OK</v>
      </c>
      <c r="U480" s="215">
        <f t="shared" si="97"/>
        <v>0</v>
      </c>
      <c r="V480" s="215" t="str">
        <f t="shared" si="98"/>
        <v/>
      </c>
      <c r="W480" s="223" t="str">
        <f t="shared" si="99"/>
        <v/>
      </c>
      <c r="X480" s="223"/>
      <c r="Y480" s="223"/>
      <c r="Z480" s="223"/>
      <c r="AA480" s="223"/>
      <c r="AB480" s="223"/>
    </row>
    <row r="481" spans="1:28">
      <c r="A481" s="182" t="str">
        <f>'New City'!D481</f>
        <v>OK</v>
      </c>
      <c r="U481" s="215">
        <f t="shared" si="97"/>
        <v>0</v>
      </c>
      <c r="V481" s="215" t="str">
        <f t="shared" si="98"/>
        <v/>
      </c>
      <c r="W481" s="223" t="str">
        <f t="shared" si="99"/>
        <v/>
      </c>
      <c r="X481" s="223"/>
      <c r="Y481" s="223"/>
      <c r="Z481" s="223"/>
      <c r="AA481" s="223"/>
      <c r="AB481" s="223"/>
    </row>
    <row r="482" spans="1:28">
      <c r="A482" s="182" t="str">
        <f>'New City'!D482</f>
        <v>OK</v>
      </c>
      <c r="U482" s="215">
        <f t="shared" si="97"/>
        <v>0</v>
      </c>
      <c r="V482" s="215" t="str">
        <f t="shared" si="98"/>
        <v/>
      </c>
      <c r="W482" s="223" t="str">
        <f t="shared" si="99"/>
        <v/>
      </c>
      <c r="X482" s="223"/>
      <c r="Y482" s="223"/>
      <c r="Z482" s="223"/>
      <c r="AA482" s="223"/>
      <c r="AB482" s="223"/>
    </row>
    <row r="483" spans="1:28">
      <c r="A483" s="182" t="str">
        <f>'New City'!D483</f>
        <v>OK</v>
      </c>
      <c r="U483" s="215">
        <f t="shared" si="97"/>
        <v>0</v>
      </c>
      <c r="V483" s="215" t="str">
        <f t="shared" si="98"/>
        <v/>
      </c>
      <c r="W483" s="223" t="str">
        <f t="shared" si="99"/>
        <v/>
      </c>
      <c r="X483" s="223"/>
      <c r="Y483" s="223"/>
      <c r="Z483" s="223"/>
      <c r="AA483" s="223"/>
      <c r="AB483" s="223"/>
    </row>
    <row r="484" spans="1:28">
      <c r="A484" s="182" t="str">
        <f>'New City'!D484</f>
        <v>OK</v>
      </c>
      <c r="U484" s="215">
        <f t="shared" si="97"/>
        <v>0</v>
      </c>
      <c r="V484" s="215" t="str">
        <f t="shared" si="98"/>
        <v/>
      </c>
      <c r="W484" s="223" t="str">
        <f t="shared" si="99"/>
        <v/>
      </c>
      <c r="X484" s="223"/>
      <c r="Y484" s="223"/>
      <c r="Z484" s="223"/>
      <c r="AA484" s="223"/>
      <c r="AB484" s="223"/>
    </row>
    <row r="485" spans="1:28">
      <c r="A485" s="182" t="str">
        <f>'New City'!D485</f>
        <v>OK</v>
      </c>
      <c r="U485" s="215">
        <f t="shared" si="97"/>
        <v>0</v>
      </c>
      <c r="V485" s="215" t="str">
        <f t="shared" si="98"/>
        <v/>
      </c>
      <c r="W485" s="223" t="str">
        <f t="shared" si="99"/>
        <v/>
      </c>
      <c r="X485" s="223"/>
      <c r="Y485" s="223"/>
      <c r="Z485" s="223"/>
      <c r="AA485" s="223"/>
      <c r="AB485" s="223"/>
    </row>
    <row r="486" spans="1:28">
      <c r="A486" s="182" t="str">
        <f>'New City'!D486</f>
        <v>OK</v>
      </c>
      <c r="U486" s="215">
        <f t="shared" si="97"/>
        <v>0</v>
      </c>
      <c r="V486" s="215" t="str">
        <f t="shared" si="98"/>
        <v/>
      </c>
      <c r="W486" s="223" t="str">
        <f t="shared" si="99"/>
        <v/>
      </c>
      <c r="X486" s="223"/>
      <c r="Y486" s="223"/>
      <c r="Z486" s="223"/>
      <c r="AA486" s="223"/>
      <c r="AB486" s="223"/>
    </row>
    <row r="487" spans="1:28">
      <c r="A487" s="182" t="str">
        <f>'New City'!D487</f>
        <v>OK</v>
      </c>
      <c r="U487" s="215">
        <f t="shared" si="97"/>
        <v>0</v>
      </c>
      <c r="V487" s="215" t="str">
        <f t="shared" si="98"/>
        <v/>
      </c>
      <c r="W487" s="223" t="str">
        <f t="shared" si="99"/>
        <v/>
      </c>
      <c r="X487" s="223"/>
      <c r="Y487" s="223"/>
      <c r="Z487" s="223"/>
      <c r="AA487" s="223"/>
      <c r="AB487" s="223"/>
    </row>
    <row r="488" spans="1:28">
      <c r="A488" s="182" t="str">
        <f>'New City'!D488</f>
        <v>OK</v>
      </c>
      <c r="U488" s="215">
        <f t="shared" si="97"/>
        <v>0</v>
      </c>
      <c r="V488" s="215" t="str">
        <f t="shared" si="98"/>
        <v/>
      </c>
      <c r="W488" s="223" t="str">
        <f t="shared" si="99"/>
        <v/>
      </c>
      <c r="X488" s="223"/>
      <c r="Y488" s="223"/>
      <c r="Z488" s="223"/>
      <c r="AA488" s="223"/>
      <c r="AB488" s="223"/>
    </row>
    <row r="489" spans="1:28">
      <c r="A489" s="182" t="str">
        <f>'New City'!D489</f>
        <v>OK</v>
      </c>
      <c r="U489" s="215">
        <f t="shared" si="97"/>
        <v>0</v>
      </c>
      <c r="V489" s="215" t="str">
        <f t="shared" si="98"/>
        <v/>
      </c>
    </row>
    <row r="490" spans="1:28">
      <c r="A490" s="182" t="str">
        <f>'New City'!D490</f>
        <v>OK</v>
      </c>
      <c r="U490" s="215">
        <f t="shared" si="97"/>
        <v>0</v>
      </c>
      <c r="V490" s="215" t="str">
        <f t="shared" si="98"/>
        <v/>
      </c>
    </row>
    <row r="491" spans="1:28">
      <c r="A491" s="182" t="str">
        <f>'New City'!D491</f>
        <v>OK</v>
      </c>
      <c r="U491" s="215">
        <f t="shared" si="97"/>
        <v>0</v>
      </c>
      <c r="V491" s="215" t="str">
        <f t="shared" si="98"/>
        <v/>
      </c>
    </row>
    <row r="492" spans="1:28">
      <c r="A492" s="182" t="str">
        <f>'New City'!D492</f>
        <v>OK</v>
      </c>
      <c r="U492" s="215">
        <f t="shared" si="97"/>
        <v>0</v>
      </c>
      <c r="V492" s="215" t="str">
        <f t="shared" si="98"/>
        <v/>
      </c>
    </row>
    <row r="493" spans="1:28">
      <c r="A493" s="182" t="str">
        <f>'New City'!D493</f>
        <v>OK</v>
      </c>
      <c r="U493" s="215">
        <f t="shared" si="97"/>
        <v>0</v>
      </c>
      <c r="V493" s="215" t="str">
        <f t="shared" si="98"/>
        <v/>
      </c>
    </row>
    <row r="494" spans="1:28">
      <c r="A494" s="182" t="str">
        <f>'New City'!D494</f>
        <v>OK</v>
      </c>
      <c r="U494" s="215">
        <f t="shared" si="97"/>
        <v>0</v>
      </c>
      <c r="V494" s="215" t="str">
        <f t="shared" si="98"/>
        <v/>
      </c>
    </row>
    <row r="495" spans="1:28">
      <c r="A495" s="182" t="str">
        <f>'New City'!D495</f>
        <v>OK</v>
      </c>
      <c r="U495" s="215">
        <f t="shared" si="97"/>
        <v>0</v>
      </c>
      <c r="V495" s="215" t="str">
        <f t="shared" si="98"/>
        <v/>
      </c>
    </row>
    <row r="496" spans="1:28">
      <c r="A496" s="182" t="str">
        <f>'New City'!D496</f>
        <v>OK</v>
      </c>
      <c r="U496" s="215">
        <f t="shared" si="97"/>
        <v>0</v>
      </c>
      <c r="V496" s="215" t="str">
        <f t="shared" si="98"/>
        <v/>
      </c>
    </row>
    <row r="497" spans="1:22">
      <c r="A497" s="182" t="str">
        <f>'New City'!D497</f>
        <v>OK</v>
      </c>
      <c r="U497" s="215">
        <f t="shared" si="97"/>
        <v>0</v>
      </c>
      <c r="V497" s="215" t="str">
        <f t="shared" si="98"/>
        <v/>
      </c>
    </row>
    <row r="498" spans="1:22">
      <c r="A498" s="182" t="str">
        <f>'New City'!D498</f>
        <v>OK</v>
      </c>
      <c r="U498" s="215">
        <f t="shared" si="97"/>
        <v>0</v>
      </c>
      <c r="V498" s="215" t="str">
        <f t="shared" si="98"/>
        <v/>
      </c>
    </row>
    <row r="499" spans="1:22">
      <c r="A499" s="182" t="str">
        <f>'New City'!D499</f>
        <v>OK</v>
      </c>
      <c r="U499" s="215">
        <f t="shared" si="97"/>
        <v>0</v>
      </c>
      <c r="V499" s="215" t="str">
        <f t="shared" si="98"/>
        <v/>
      </c>
    </row>
    <row r="500" spans="1:22">
      <c r="A500" s="182" t="str">
        <f>'New City'!D500</f>
        <v>OK</v>
      </c>
      <c r="U500" s="215">
        <f t="shared" si="97"/>
        <v>0</v>
      </c>
      <c r="V500" s="215" t="str">
        <f t="shared" si="98"/>
        <v/>
      </c>
    </row>
    <row r="501" spans="1:22">
      <c r="A501" s="182" t="str">
        <f>'New City'!D501</f>
        <v>OK</v>
      </c>
      <c r="U501" s="215">
        <f t="shared" si="97"/>
        <v>0</v>
      </c>
      <c r="V501" s="215" t="str">
        <f t="shared" si="98"/>
        <v/>
      </c>
    </row>
    <row r="502" spans="1:22">
      <c r="A502" s="182" t="str">
        <f>'New City'!D502</f>
        <v>OK</v>
      </c>
      <c r="U502" s="215">
        <f t="shared" si="97"/>
        <v>0</v>
      </c>
      <c r="V502" s="215" t="str">
        <f t="shared" si="98"/>
        <v/>
      </c>
    </row>
    <row r="503" spans="1:22">
      <c r="A503" s="182" t="str">
        <f>'New City'!D503</f>
        <v>OK</v>
      </c>
      <c r="U503" s="215">
        <f t="shared" si="97"/>
        <v>0</v>
      </c>
      <c r="V503" s="215" t="str">
        <f t="shared" si="98"/>
        <v/>
      </c>
    </row>
    <row r="504" spans="1:22">
      <c r="A504" s="182" t="str">
        <f>'New City'!D504</f>
        <v>OK</v>
      </c>
      <c r="U504" s="215">
        <f t="shared" si="97"/>
        <v>0</v>
      </c>
      <c r="V504" s="215" t="str">
        <f t="shared" si="98"/>
        <v/>
      </c>
    </row>
    <row r="505" spans="1:22">
      <c r="A505" s="182" t="str">
        <f>'New City'!D505</f>
        <v>OK</v>
      </c>
    </row>
    <row r="506" spans="1:22">
      <c r="A506" s="182" t="str">
        <f>'New City'!D506</f>
        <v>OK</v>
      </c>
    </row>
    <row r="507" spans="1:22">
      <c r="A507" s="182" t="str">
        <f>'New City'!D507</f>
        <v>OK</v>
      </c>
    </row>
    <row r="508" spans="1:22">
      <c r="A508" s="182" t="str">
        <f>'New City'!D508</f>
        <v>OK</v>
      </c>
    </row>
    <row r="509" spans="1:22">
      <c r="A509" s="182" t="str">
        <f>'New City'!D509</f>
        <v>OK</v>
      </c>
    </row>
    <row r="510" spans="1:22">
      <c r="A510" s="182" t="str">
        <f>'New City'!D510</f>
        <v>OK</v>
      </c>
    </row>
    <row r="511" spans="1:22">
      <c r="A511" s="182" t="str">
        <f>'New City'!D511</f>
        <v>OK</v>
      </c>
    </row>
    <row r="512" spans="1:22">
      <c r="A512" s="182" t="str">
        <f>'New City'!D512</f>
        <v>OK</v>
      </c>
    </row>
    <row r="513" spans="1:1">
      <c r="A513" s="182" t="str">
        <f>'New City'!D513</f>
        <v>OK</v>
      </c>
    </row>
    <row r="514" spans="1:1">
      <c r="A514" s="182" t="str">
        <f>'New City'!D514</f>
        <v>OK</v>
      </c>
    </row>
    <row r="515" spans="1:1">
      <c r="A515" s="182" t="str">
        <f>'New City'!D515</f>
        <v>OK</v>
      </c>
    </row>
    <row r="516" spans="1:1">
      <c r="A516" s="182" t="str">
        <f>'New City'!D516</f>
        <v>OK</v>
      </c>
    </row>
    <row r="517" spans="1:1">
      <c r="A517" s="182" t="str">
        <f>'New City'!D517</f>
        <v>OK</v>
      </c>
    </row>
    <row r="518" spans="1:1">
      <c r="A518" s="182" t="str">
        <f>'New City'!D518</f>
        <v>OK</v>
      </c>
    </row>
    <row r="519" spans="1:1">
      <c r="A519" s="182" t="str">
        <f>'New City'!D519</f>
        <v>OK</v>
      </c>
    </row>
    <row r="520" spans="1:1">
      <c r="A520" s="182" t="str">
        <f>'New City'!D520</f>
        <v>OK</v>
      </c>
    </row>
    <row r="521" spans="1:1">
      <c r="A521" s="182" t="str">
        <f>'New City'!D521</f>
        <v>OK</v>
      </c>
    </row>
    <row r="522" spans="1:1">
      <c r="A522" s="182" t="str">
        <f>'New City'!D522</f>
        <v>OK</v>
      </c>
    </row>
    <row r="523" spans="1:1">
      <c r="A523" s="182" t="str">
        <f>'New City'!D523</f>
        <v>OK</v>
      </c>
    </row>
    <row r="524" spans="1:1">
      <c r="A524" s="182" t="str">
        <f>'New City'!D524</f>
        <v>OK</v>
      </c>
    </row>
    <row r="525" spans="1:1">
      <c r="A525" s="182" t="str">
        <f>'New City'!D525</f>
        <v>OK</v>
      </c>
    </row>
    <row r="526" spans="1:1">
      <c r="A526" s="182" t="str">
        <f>'New City'!D526</f>
        <v>OK</v>
      </c>
    </row>
    <row r="527" spans="1:1">
      <c r="A527" s="182" t="str">
        <f>'New City'!D527</f>
        <v>OK</v>
      </c>
    </row>
    <row r="528" spans="1:1">
      <c r="A528" s="182" t="str">
        <f>'New City'!D528</f>
        <v>OK</v>
      </c>
    </row>
    <row r="529" spans="1:1">
      <c r="A529" s="182" t="str">
        <f>'New City'!D529</f>
        <v>OK</v>
      </c>
    </row>
    <row r="530" spans="1:1">
      <c r="A530" s="182" t="str">
        <f>'New City'!D530</f>
        <v>OK</v>
      </c>
    </row>
    <row r="531" spans="1:1">
      <c r="A531" s="182" t="str">
        <f>'New City'!D531</f>
        <v>OK</v>
      </c>
    </row>
    <row r="532" spans="1:1">
      <c r="A532" s="182" t="str">
        <f>'New City'!D532</f>
        <v>OK</v>
      </c>
    </row>
    <row r="533" spans="1:1">
      <c r="A533" s="182" t="str">
        <f>'New City'!D533</f>
        <v>OK</v>
      </c>
    </row>
    <row r="534" spans="1:1">
      <c r="A534" s="182" t="str">
        <f>'New City'!D534</f>
        <v>OK</v>
      </c>
    </row>
    <row r="535" spans="1:1">
      <c r="A535" s="182" t="str">
        <f>'New City'!D535</f>
        <v>OK</v>
      </c>
    </row>
    <row r="536" spans="1:1">
      <c r="A536" s="182" t="str">
        <f>'New City'!D536</f>
        <v>OK</v>
      </c>
    </row>
    <row r="537" spans="1:1">
      <c r="A537" s="182" t="str">
        <f>'New City'!D537</f>
        <v>OK</v>
      </c>
    </row>
    <row r="538" spans="1:1">
      <c r="A538" s="182" t="str">
        <f>'New City'!D538</f>
        <v>OK</v>
      </c>
    </row>
    <row r="539" spans="1:1">
      <c r="A539" s="182" t="str">
        <f>'New City'!D539</f>
        <v>OK</v>
      </c>
    </row>
    <row r="540" spans="1:1">
      <c r="A540" s="182" t="str">
        <f>'New City'!D540</f>
        <v>OK</v>
      </c>
    </row>
    <row r="541" spans="1:1">
      <c r="A541" s="182" t="str">
        <f>'New City'!D541</f>
        <v>OK</v>
      </c>
    </row>
    <row r="542" spans="1:1">
      <c r="A542" s="182" t="str">
        <f>'New City'!D542</f>
        <v>OK</v>
      </c>
    </row>
    <row r="543" spans="1:1">
      <c r="A543" s="182" t="str">
        <f>'New City'!D543</f>
        <v>OK</v>
      </c>
    </row>
    <row r="544" spans="1:1">
      <c r="A544" s="182" t="str">
        <f>'New City'!D544</f>
        <v>OK</v>
      </c>
    </row>
    <row r="545" spans="1:1">
      <c r="A545" s="182" t="str">
        <f>'New City'!D545</f>
        <v>OK</v>
      </c>
    </row>
    <row r="546" spans="1:1">
      <c r="A546" s="182" t="str">
        <f>'New City'!D546</f>
        <v>OK</v>
      </c>
    </row>
    <row r="547" spans="1:1">
      <c r="A547" s="182" t="str">
        <f>'New City'!D547</f>
        <v>OK</v>
      </c>
    </row>
    <row r="548" spans="1:1">
      <c r="A548" s="182" t="str">
        <f>'New City'!D548</f>
        <v>OK</v>
      </c>
    </row>
    <row r="549" spans="1:1">
      <c r="A549" s="182" t="str">
        <f>'New City'!D549</f>
        <v>OK</v>
      </c>
    </row>
    <row r="550" spans="1:1">
      <c r="A550" s="182" t="str">
        <f>'New City'!D550</f>
        <v>OK</v>
      </c>
    </row>
    <row r="551" spans="1:1">
      <c r="A551" s="182" t="str">
        <f>'New City'!D551</f>
        <v>OK</v>
      </c>
    </row>
    <row r="552" spans="1:1">
      <c r="A552" s="182" t="str">
        <f>'New City'!D552</f>
        <v>OK</v>
      </c>
    </row>
    <row r="553" spans="1:1">
      <c r="A553" s="182" t="str">
        <f>'New City'!D553</f>
        <v>OK</v>
      </c>
    </row>
    <row r="554" spans="1:1">
      <c r="A554" s="182" t="str">
        <f>'New City'!D554</f>
        <v>OK</v>
      </c>
    </row>
    <row r="555" spans="1:1">
      <c r="A555" s="182" t="str">
        <f>'New City'!D555</f>
        <v>OK</v>
      </c>
    </row>
    <row r="556" spans="1:1">
      <c r="A556" s="182" t="str">
        <f>'New City'!D556</f>
        <v>OK</v>
      </c>
    </row>
    <row r="557" spans="1:1">
      <c r="A557" s="182" t="str">
        <f>'New City'!D557</f>
        <v>OK</v>
      </c>
    </row>
    <row r="558" spans="1:1">
      <c r="A558" s="182" t="str">
        <f>'New City'!D558</f>
        <v>OK</v>
      </c>
    </row>
    <row r="559" spans="1:1">
      <c r="A559" s="182" t="str">
        <f>'New City'!D559</f>
        <v>OK</v>
      </c>
    </row>
    <row r="560" spans="1:1">
      <c r="A560" s="182" t="str">
        <f>'New City'!D560</f>
        <v>OK</v>
      </c>
    </row>
    <row r="561" spans="1:1">
      <c r="A561" s="182" t="str">
        <f>'New City'!D561</f>
        <v>OK</v>
      </c>
    </row>
    <row r="562" spans="1:1">
      <c r="A562" s="182" t="str">
        <f>'New City'!D562</f>
        <v>OK</v>
      </c>
    </row>
    <row r="563" spans="1:1">
      <c r="A563" s="182" t="str">
        <f>'New City'!D563</f>
        <v>OK</v>
      </c>
    </row>
    <row r="564" spans="1:1">
      <c r="A564" s="182" t="str">
        <f>'New City'!D564</f>
        <v>OK</v>
      </c>
    </row>
    <row r="565" spans="1:1">
      <c r="A565" s="182" t="str">
        <f>'New City'!D565</f>
        <v>OK</v>
      </c>
    </row>
    <row r="566" spans="1:1">
      <c r="A566" s="182" t="str">
        <f>'New City'!D566</f>
        <v>OK</v>
      </c>
    </row>
    <row r="567" spans="1:1">
      <c r="A567" s="182" t="str">
        <f>'New City'!D567</f>
        <v>OK</v>
      </c>
    </row>
    <row r="568" spans="1:1">
      <c r="A568" s="182" t="str">
        <f>'New City'!D568</f>
        <v>OK</v>
      </c>
    </row>
    <row r="569" spans="1:1">
      <c r="A569" s="182" t="str">
        <f>'New City'!D569</f>
        <v>OK</v>
      </c>
    </row>
    <row r="570" spans="1:1">
      <c r="A570" s="182" t="str">
        <f>'New City'!D570</f>
        <v>OK</v>
      </c>
    </row>
    <row r="571" spans="1:1">
      <c r="A571" s="182" t="str">
        <f>'New City'!D571</f>
        <v>OK</v>
      </c>
    </row>
    <row r="572" spans="1:1">
      <c r="A572" s="182" t="str">
        <f>'New City'!D572</f>
        <v>OK</v>
      </c>
    </row>
    <row r="573" spans="1:1">
      <c r="A573" s="182" t="str">
        <f>'New City'!D573</f>
        <v>OK</v>
      </c>
    </row>
    <row r="574" spans="1:1">
      <c r="A574" s="182" t="str">
        <f>'New City'!D574</f>
        <v>OK</v>
      </c>
    </row>
    <row r="575" spans="1:1">
      <c r="A575" s="182" t="str">
        <f>'New City'!D575</f>
        <v>OK</v>
      </c>
    </row>
    <row r="576" spans="1:1">
      <c r="A576" s="182" t="str">
        <f>'New City'!D576</f>
        <v>OK</v>
      </c>
    </row>
    <row r="577" spans="1:1">
      <c r="A577" s="182" t="str">
        <f>'New City'!D577</f>
        <v>OK</v>
      </c>
    </row>
    <row r="578" spans="1:1">
      <c r="A578" s="182" t="str">
        <f>'New City'!D578</f>
        <v>OK</v>
      </c>
    </row>
    <row r="579" spans="1:1">
      <c r="A579" s="182" t="str">
        <f>'New City'!D579</f>
        <v>OK</v>
      </c>
    </row>
    <row r="580" spans="1:1">
      <c r="A580" s="182" t="str">
        <f>'New City'!D580</f>
        <v>OK</v>
      </c>
    </row>
    <row r="581" spans="1:1">
      <c r="A581" s="182" t="str">
        <f>'New City'!D581</f>
        <v>OK</v>
      </c>
    </row>
    <row r="582" spans="1:1">
      <c r="A582" s="182" t="str">
        <f>'New City'!D582</f>
        <v>OK</v>
      </c>
    </row>
    <row r="583" spans="1:1">
      <c r="A583" s="182" t="str">
        <f>'New City'!D583</f>
        <v>OK</v>
      </c>
    </row>
    <row r="584" spans="1:1">
      <c r="A584" s="182" t="str">
        <f>'New City'!D584</f>
        <v>OK</v>
      </c>
    </row>
    <row r="585" spans="1:1">
      <c r="A585" s="182" t="str">
        <f>'New City'!D585</f>
        <v>OK</v>
      </c>
    </row>
    <row r="586" spans="1:1">
      <c r="A586" s="182" t="str">
        <f>'New City'!D586</f>
        <v>OK</v>
      </c>
    </row>
    <row r="587" spans="1:1">
      <c r="A587" s="182" t="str">
        <f>'New City'!D587</f>
        <v>OK</v>
      </c>
    </row>
    <row r="588" spans="1:1">
      <c r="A588" s="182" t="str">
        <f>'New City'!D588</f>
        <v>OK</v>
      </c>
    </row>
    <row r="589" spans="1:1">
      <c r="A589" s="182" t="str">
        <f>'New City'!D589</f>
        <v>OK</v>
      </c>
    </row>
    <row r="590" spans="1:1">
      <c r="A590" s="182" t="str">
        <f>'New City'!D590</f>
        <v>OK</v>
      </c>
    </row>
    <row r="591" spans="1:1">
      <c r="A591" s="182" t="str">
        <f>'New City'!D591</f>
        <v>OK</v>
      </c>
    </row>
    <row r="592" spans="1:1">
      <c r="A592" s="182" t="str">
        <f>'New City'!D592</f>
        <v>OK</v>
      </c>
    </row>
    <row r="593" spans="1:1">
      <c r="A593" s="182" t="str">
        <f>'New City'!D593</f>
        <v>OK</v>
      </c>
    </row>
    <row r="594" spans="1:1">
      <c r="A594" s="182" t="str">
        <f>'New City'!D594</f>
        <v>OK</v>
      </c>
    </row>
    <row r="595" spans="1:1">
      <c r="A595" s="182" t="str">
        <f>'New City'!D595</f>
        <v>OK</v>
      </c>
    </row>
    <row r="596" spans="1:1">
      <c r="A596" s="182" t="str">
        <f>'New City'!D596</f>
        <v>OK</v>
      </c>
    </row>
    <row r="597" spans="1:1">
      <c r="A597" s="182" t="str">
        <f>'New City'!D597</f>
        <v>OK</v>
      </c>
    </row>
    <row r="598" spans="1:1">
      <c r="A598" s="182" t="str">
        <f>'New City'!D598</f>
        <v>OK</v>
      </c>
    </row>
    <row r="599" spans="1:1">
      <c r="A599" s="182" t="str">
        <f>'New City'!D599</f>
        <v>OK</v>
      </c>
    </row>
    <row r="600" spans="1:1">
      <c r="A600" s="182" t="str">
        <f>'New City'!D600</f>
        <v>OK</v>
      </c>
    </row>
  </sheetData>
  <autoFilter ref="A1:AC600" xr:uid="{00000000-0009-0000-0000-000020000000}"/>
  <mergeCells count="21">
    <mergeCell ref="Q65:S65"/>
    <mergeCell ref="Q51:S51"/>
    <mergeCell ref="Q54:S54"/>
    <mergeCell ref="Q59:S59"/>
    <mergeCell ref="Q61:S61"/>
    <mergeCell ref="Q63:S63"/>
    <mergeCell ref="Q36:S36"/>
    <mergeCell ref="Q41:S41"/>
    <mergeCell ref="Q44:S44"/>
    <mergeCell ref="Q46:S46"/>
    <mergeCell ref="Q48:S48"/>
    <mergeCell ref="Q20:S20"/>
    <mergeCell ref="Q25:S25"/>
    <mergeCell ref="Q28:S28"/>
    <mergeCell ref="Q30:S30"/>
    <mergeCell ref="Q33:S33"/>
    <mergeCell ref="AA5:AB8"/>
    <mergeCell ref="Q7:S7"/>
    <mergeCell ref="Q10:S10"/>
    <mergeCell ref="Q12:S12"/>
    <mergeCell ref="Q16:S16"/>
  </mergeCells>
  <phoneticPr fontId="33" type="noConversion"/>
  <conditionalFormatting sqref="AA5">
    <cfRule type="containsText" dxfId="9" priority="3" operator="containsText" text="FALSE">
      <formula>NOT(ISERROR(SEARCH("FALSE",AA5)))</formula>
    </cfRule>
    <cfRule type="containsText" dxfId="8" priority="4" operator="containsText" text="TRUE">
      <formula>NOT(ISERROR(SEARCH("TRUE",AA5)))</formula>
    </cfRule>
  </conditionalFormatting>
  <pageMargins left="0.2" right="0.2" top="0.2" bottom="0.76250000000000007" header="0.2" footer="0.2"/>
  <pageSetup orientation="portrait" verticalDpi="599" r:id="rId1"/>
  <headerFooter alignWithMargins="0">
    <oddFooter xml:space="preserve">&amp;L&amp;"Arial"&amp;8 Data extracted from the Worldwide Refugee Admissions Processing System (WRAPS).
RPC/rpt_PartnerReports/Scheduled Monthly State Arrivals
Report Run Date: 11/15/2016 2:01:52 AM &amp;C&amp;R&amp;"Arial"&amp;8 Page 2 of 4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49F6AD-4C87-47F4-B851-AE82C23CE1C2}"/>
</file>

<file path=customXml/itemProps2.xml><?xml version="1.0" encoding="utf-8"?>
<ds:datastoreItem xmlns:ds="http://schemas.openxmlformats.org/officeDocument/2006/customXml" ds:itemID="{C3967676-02A0-413B-9F9C-1686EB80DB33}"/>
</file>

<file path=customXml/itemProps3.xml><?xml version="1.0" encoding="utf-8"?>
<ds:datastoreItem xmlns:ds="http://schemas.openxmlformats.org/officeDocument/2006/customXml" ds:itemID="{23A10047-19B0-4532-A372-834C24AEC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Rpt Regions</vt:lpstr>
      <vt:lpstr>Rpt Counties</vt:lpstr>
      <vt:lpstr>Rpt Countries</vt:lpstr>
      <vt:lpstr>Rpt R1</vt:lpstr>
      <vt:lpstr>Rpt R2</vt:lpstr>
      <vt:lpstr>Rpt R3</vt:lpstr>
      <vt:lpstr>Rpt R4</vt:lpstr>
      <vt:lpstr>Rpt R5</vt:lpstr>
      <vt:lpstr>Master</vt:lpstr>
      <vt:lpstr>New City</vt:lpstr>
      <vt:lpstr>New Country &amp; Formatting</vt:lpstr>
      <vt:lpstr>Country Codes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Butcher, Frank</cp:lastModifiedBy>
  <dcterms:created xsi:type="dcterms:W3CDTF">2015-10-15T13:04:42Z</dcterms:created>
  <dcterms:modified xsi:type="dcterms:W3CDTF">2021-08-02T18:14:07Z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