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cawthern_pa_gov/Documents/ERAP report/2022 07 ERAP Report/"/>
    </mc:Choice>
  </mc:AlternateContent>
  <xr:revisionPtr revIDLastSave="18" documentId="13_ncr:1_{2C366065-9FE8-48DE-B2F7-452635532FD8}" xr6:coauthVersionLast="47" xr6:coauthVersionMax="47" xr10:uidLastSave="{1F5506AC-D2FD-4FB1-8F34-71ECB9FBA1A7}"/>
  <bookViews>
    <workbookView xWindow="-110" yWindow="-110" windowWidth="19420" windowHeight="10420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2" l="1"/>
  <c r="K2" i="4"/>
  <c r="K2" i="3"/>
  <c r="K2" i="2"/>
  <c r="D1" i="2" l="1"/>
  <c r="D1" i="4"/>
  <c r="F69" i="3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<sst xmlns="http://schemas.openxmlformats.org/spreadsheetml/2006/main" count="461" uniqueCount="104">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</sst>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3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tabSelected="1" topLeftCell="A3" workbookViewId="0">
      <selection activeCell="C7" sqref="C7"/>
    </sheetView>
  </sheetViews>
  <sheetFormatPr defaultRowHeight="14.5" x14ac:dyDescent="0.35"/>
  <cols>
    <col min="1" max="1" width="51" bestFit="1" customWidth="1"/>
    <col min="2" max="3" width="16" bestFit="1" customWidth="1"/>
    <col min="4" max="4" width="17.7265625" bestFit="1" customWidth="1"/>
    <col min="6" max="7" width="14.54296875" bestFit="1" customWidth="1"/>
    <col min="8" max="8" width="13.54296875" bestFit="1" customWidth="1"/>
    <col min="9" max="9" width="14.54296875" bestFit="1" customWidth="1"/>
  </cols>
  <sheetData>
    <row r="1" spans="1:9" x14ac:dyDescent="0.35">
      <c r="B1" t="s">
        <v>0</v>
      </c>
      <c r="C1" t="s">
        <v>1</v>
      </c>
      <c r="D1" t="s">
        <v>2</v>
      </c>
      <c r="F1" s="27">
        <v>44743</v>
      </c>
    </row>
    <row r="2" spans="1:9" x14ac:dyDescent="0.35">
      <c r="A2" t="s">
        <v>3</v>
      </c>
      <c r="B2" s="3">
        <v>79079</v>
      </c>
      <c r="C2" s="3">
        <v>30861</v>
      </c>
      <c r="D2" s="3">
        <f>B2+C2</f>
        <v>109940</v>
      </c>
    </row>
    <row r="3" spans="1:9" x14ac:dyDescent="0.35">
      <c r="A3" t="s">
        <v>4</v>
      </c>
      <c r="B3" s="3">
        <v>6088</v>
      </c>
      <c r="C3" s="3">
        <v>6810</v>
      </c>
      <c r="D3" s="3">
        <f t="shared" ref="D3:D21" si="0">B3+C3</f>
        <v>12898</v>
      </c>
    </row>
    <row r="4" spans="1:9" x14ac:dyDescent="0.35">
      <c r="A4" t="s">
        <v>5</v>
      </c>
      <c r="B4" s="3">
        <v>5142</v>
      </c>
      <c r="C4" s="3">
        <v>4938</v>
      </c>
      <c r="D4" s="3">
        <f t="shared" si="0"/>
        <v>10080</v>
      </c>
    </row>
    <row r="5" spans="1:9" x14ac:dyDescent="0.35">
      <c r="A5" t="s">
        <v>6</v>
      </c>
      <c r="B5" s="3">
        <v>6333</v>
      </c>
      <c r="C5" s="3">
        <v>1200</v>
      </c>
      <c r="D5" s="3">
        <f t="shared" si="0"/>
        <v>7533</v>
      </c>
    </row>
    <row r="6" spans="1:9" x14ac:dyDescent="0.35">
      <c r="A6" t="s">
        <v>7</v>
      </c>
      <c r="B6" s="3">
        <v>73692</v>
      </c>
      <c r="C6" s="3">
        <v>31533</v>
      </c>
      <c r="D6" s="3">
        <f t="shared" si="0"/>
        <v>105225</v>
      </c>
    </row>
    <row r="7" spans="1:9" x14ac:dyDescent="0.35">
      <c r="A7" t="s">
        <v>8</v>
      </c>
      <c r="B7" s="4">
        <v>564127583.1500001</v>
      </c>
      <c r="C7" s="4">
        <v>473831607.57999992</v>
      </c>
      <c r="D7" s="4">
        <f t="shared" si="0"/>
        <v>1037959190.73</v>
      </c>
    </row>
    <row r="8" spans="1:9" x14ac:dyDescent="0.35">
      <c r="A8" t="s">
        <v>9</v>
      </c>
      <c r="B8" s="4">
        <v>84092148.033999965</v>
      </c>
      <c r="C8" s="4">
        <v>373997417.45000005</v>
      </c>
      <c r="D8" s="4">
        <f t="shared" si="0"/>
        <v>458089565.48400003</v>
      </c>
      <c r="F8" s="24"/>
      <c r="G8" s="24"/>
      <c r="H8" s="24"/>
    </row>
    <row r="9" spans="1:9" x14ac:dyDescent="0.35">
      <c r="A9" t="s">
        <v>10</v>
      </c>
      <c r="B9" s="4">
        <v>20407847.040000003</v>
      </c>
      <c r="C9" s="4">
        <v>11358949.939999999</v>
      </c>
      <c r="D9" s="4">
        <f t="shared" si="0"/>
        <v>31766796.980000004</v>
      </c>
    </row>
    <row r="10" spans="1:9" x14ac:dyDescent="0.35">
      <c r="A10" s="1" t="s">
        <v>11</v>
      </c>
      <c r="B10" s="4">
        <v>18656333.120000005</v>
      </c>
      <c r="C10" s="4">
        <v>10036233.629999999</v>
      </c>
      <c r="D10" s="4">
        <f t="shared" si="0"/>
        <v>28692566.750000004</v>
      </c>
      <c r="G10" s="24"/>
      <c r="H10" s="24"/>
      <c r="I10" s="4"/>
    </row>
    <row r="11" spans="1:9" x14ac:dyDescent="0.35">
      <c r="A11" s="1" t="s">
        <v>12</v>
      </c>
      <c r="B11" s="4">
        <v>1422808.9699999997</v>
      </c>
      <c r="C11" s="4">
        <v>1130384.3</v>
      </c>
      <c r="D11" s="4">
        <f t="shared" si="0"/>
        <v>2553193.2699999996</v>
      </c>
      <c r="H11" s="24"/>
      <c r="I11" s="4"/>
    </row>
    <row r="12" spans="1:9" x14ac:dyDescent="0.35">
      <c r="A12" s="1" t="s">
        <v>13</v>
      </c>
      <c r="B12" s="4">
        <v>328704.94999999995</v>
      </c>
      <c r="C12" s="4">
        <v>192332.00999999992</v>
      </c>
      <c r="D12" s="4">
        <f t="shared" si="0"/>
        <v>521036.95999999985</v>
      </c>
    </row>
    <row r="13" spans="1:9" x14ac:dyDescent="0.35">
      <c r="A13" s="2" t="s">
        <v>14</v>
      </c>
      <c r="B13" s="4">
        <v>45355.12</v>
      </c>
      <c r="C13" s="4">
        <v>114425.06000000001</v>
      </c>
      <c r="D13" s="4">
        <f t="shared" si="0"/>
        <v>159780.18000000002</v>
      </c>
      <c r="G13" s="24"/>
    </row>
    <row r="14" spans="1:9" x14ac:dyDescent="0.35">
      <c r="A14" s="2" t="s">
        <v>15</v>
      </c>
      <c r="B14" s="4">
        <v>1417603.35</v>
      </c>
      <c r="C14" s="4">
        <v>871591.83999999985</v>
      </c>
      <c r="D14" s="4">
        <f t="shared" si="0"/>
        <v>2289195.19</v>
      </c>
    </row>
    <row r="15" spans="1:9" x14ac:dyDescent="0.35">
      <c r="A15" s="1" t="s">
        <v>16</v>
      </c>
      <c r="B15" s="4">
        <v>829760.69000000018</v>
      </c>
      <c r="C15" s="4">
        <v>375035.16999999993</v>
      </c>
      <c r="D15" s="4">
        <f t="shared" si="0"/>
        <v>1204795.8600000001</v>
      </c>
    </row>
    <row r="16" spans="1:9" x14ac:dyDescent="0.35">
      <c r="A16" s="1" t="s">
        <v>17</v>
      </c>
      <c r="B16" s="4">
        <v>313213.45999999996</v>
      </c>
      <c r="C16" s="4">
        <v>269526.36999999994</v>
      </c>
      <c r="D16" s="4">
        <f t="shared" si="0"/>
        <v>582739.82999999984</v>
      </c>
    </row>
    <row r="17" spans="1:7" x14ac:dyDescent="0.35">
      <c r="A17" s="1" t="s">
        <v>18</v>
      </c>
      <c r="B17" s="4">
        <v>274629.2</v>
      </c>
      <c r="C17" s="4">
        <v>227030.30000000002</v>
      </c>
      <c r="D17" s="4">
        <f t="shared" si="0"/>
        <v>501659.5</v>
      </c>
    </row>
    <row r="18" spans="1:7" x14ac:dyDescent="0.35">
      <c r="A18" s="2" t="s">
        <v>19</v>
      </c>
      <c r="B18" s="4">
        <v>21870805.510000005</v>
      </c>
      <c r="C18" s="4">
        <v>12344966.84</v>
      </c>
      <c r="D18" s="4">
        <f t="shared" si="0"/>
        <v>34215772.350000009</v>
      </c>
    </row>
    <row r="19" spans="1:7" x14ac:dyDescent="0.35">
      <c r="A19" s="2" t="s">
        <v>20</v>
      </c>
      <c r="B19" s="4">
        <v>62221342.523999959</v>
      </c>
      <c r="C19" s="4">
        <v>361652450.61000007</v>
      </c>
      <c r="D19" s="4">
        <f t="shared" si="0"/>
        <v>423873793.13400006</v>
      </c>
      <c r="F19" s="4"/>
      <c r="G19" s="4"/>
    </row>
    <row r="20" spans="1:7" x14ac:dyDescent="0.35">
      <c r="A20" t="s">
        <v>21</v>
      </c>
      <c r="B20" s="4">
        <v>1049132.5999999996</v>
      </c>
      <c r="C20" s="4">
        <v>3358768.6299999994</v>
      </c>
      <c r="D20" s="4">
        <f t="shared" si="0"/>
        <v>4407901.2299999986</v>
      </c>
      <c r="G20" s="4"/>
    </row>
    <row r="21" spans="1:7" x14ac:dyDescent="0.35">
      <c r="A21" t="s">
        <v>22</v>
      </c>
      <c r="B21" s="4">
        <v>61172209.923999958</v>
      </c>
      <c r="C21" s="4">
        <v>358293681.98000008</v>
      </c>
      <c r="D21" s="4">
        <f t="shared" si="0"/>
        <v>419465891.90400004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topLeftCell="B53" workbookViewId="0">
      <selection activeCell="R69" sqref="R69"/>
    </sheetView>
  </sheetViews>
  <sheetFormatPr defaultRowHeight="14.5" x14ac:dyDescent="0.35"/>
  <cols>
    <col min="1" max="1" width="15.26953125" bestFit="1" customWidth="1"/>
    <col min="2" max="2" width="14.26953125" customWidth="1"/>
    <col min="3" max="3" width="12.81640625" customWidth="1"/>
    <col min="4" max="5" width="11.7265625" customWidth="1"/>
    <col min="8" max="8" width="15.26953125" bestFit="1" customWidth="1"/>
    <col min="9" max="9" width="14.26953125" customWidth="1"/>
    <col min="10" max="10" width="12.81640625" customWidth="1"/>
    <col min="11" max="12" width="11.7265625" customWidth="1"/>
    <col min="14" max="14" width="15.26953125" bestFit="1" customWidth="1"/>
    <col min="15" max="15" width="14.26953125" customWidth="1"/>
    <col min="16" max="16" width="12.81640625" customWidth="1"/>
    <col min="17" max="18" width="11.7265625" customWidth="1"/>
  </cols>
  <sheetData>
    <row r="1" spans="1:18" ht="29" x14ac:dyDescent="0.35">
      <c r="A1" s="18" t="s">
        <v>23</v>
      </c>
      <c r="B1" s="19" t="s">
        <v>24</v>
      </c>
      <c r="C1" s="19" t="s">
        <v>25</v>
      </c>
      <c r="D1" s="19" t="s">
        <v>26</v>
      </c>
      <c r="E1" s="19" t="s">
        <v>27</v>
      </c>
      <c r="H1" s="18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N1" s="18" t="s">
        <v>23</v>
      </c>
      <c r="O1" s="19" t="s">
        <v>24</v>
      </c>
      <c r="P1" s="19" t="s">
        <v>25</v>
      </c>
      <c r="Q1" s="19" t="s">
        <v>26</v>
      </c>
      <c r="R1" s="19" t="s">
        <v>27</v>
      </c>
    </row>
    <row r="2" spans="1:18" ht="15.5" x14ac:dyDescent="0.35">
      <c r="A2" s="20" t="s">
        <v>28</v>
      </c>
      <c r="B2" s="21">
        <f>I2+O2</f>
        <v>253</v>
      </c>
      <c r="C2" s="21">
        <f t="shared" ref="C2:E2" si="0">J2+P2</f>
        <v>209</v>
      </c>
      <c r="D2" s="21">
        <f t="shared" si="0"/>
        <v>18</v>
      </c>
      <c r="E2" s="21">
        <f t="shared" si="0"/>
        <v>75</v>
      </c>
      <c r="H2" s="20" t="s">
        <v>28</v>
      </c>
      <c r="I2" s="21">
        <v>155</v>
      </c>
      <c r="J2" s="21">
        <v>125</v>
      </c>
      <c r="K2" s="21">
        <v>13</v>
      </c>
      <c r="L2" s="21">
        <v>54</v>
      </c>
      <c r="N2" s="20" t="s">
        <v>28</v>
      </c>
      <c r="O2" s="21">
        <v>98</v>
      </c>
      <c r="P2" s="21">
        <v>84</v>
      </c>
      <c r="Q2" s="21">
        <v>5</v>
      </c>
      <c r="R2" s="21">
        <v>21</v>
      </c>
    </row>
    <row r="3" spans="1:18" ht="15.5" x14ac:dyDescent="0.35">
      <c r="A3" s="20" t="s">
        <v>29</v>
      </c>
      <c r="B3" s="21">
        <f t="shared" ref="B3:B66" si="1">I3+O3</f>
        <v>937</v>
      </c>
      <c r="C3" s="21">
        <f t="shared" ref="C3:C66" si="2">J3+P3</f>
        <v>1278</v>
      </c>
      <c r="D3" s="21">
        <f t="shared" ref="D3:D66" si="3">K3+Q3</f>
        <v>0</v>
      </c>
      <c r="E3" s="21">
        <f t="shared" ref="E3:E66" si="4">L3+R3</f>
        <v>298</v>
      </c>
      <c r="H3" s="20" t="s">
        <v>29</v>
      </c>
      <c r="I3" s="21">
        <v>0</v>
      </c>
      <c r="J3" s="21">
        <v>0</v>
      </c>
      <c r="K3" s="21">
        <v>0</v>
      </c>
      <c r="L3" s="21">
        <v>0</v>
      </c>
      <c r="N3" s="20" t="s">
        <v>29</v>
      </c>
      <c r="O3" s="21">
        <v>937</v>
      </c>
      <c r="P3" s="21">
        <v>1278</v>
      </c>
      <c r="Q3" s="21">
        <v>0</v>
      </c>
      <c r="R3" s="21">
        <v>298</v>
      </c>
    </row>
    <row r="4" spans="1:18" ht="15.5" x14ac:dyDescent="0.35">
      <c r="A4" s="20" t="s">
        <v>30</v>
      </c>
      <c r="B4" s="21">
        <f t="shared" si="1"/>
        <v>59</v>
      </c>
      <c r="C4" s="21">
        <f t="shared" si="2"/>
        <v>123</v>
      </c>
      <c r="D4" s="21">
        <f t="shared" si="3"/>
        <v>32</v>
      </c>
      <c r="E4" s="21">
        <f t="shared" si="4"/>
        <v>79</v>
      </c>
      <c r="H4" s="20" t="s">
        <v>30</v>
      </c>
      <c r="I4" s="21">
        <v>0</v>
      </c>
      <c r="J4" s="21">
        <v>0</v>
      </c>
      <c r="K4" s="21">
        <v>0</v>
      </c>
      <c r="L4" s="21">
        <v>0</v>
      </c>
      <c r="N4" s="20" t="s">
        <v>30</v>
      </c>
      <c r="O4" s="21">
        <v>59</v>
      </c>
      <c r="P4" s="21">
        <v>123</v>
      </c>
      <c r="Q4" s="21">
        <v>32</v>
      </c>
      <c r="R4" s="21">
        <v>79</v>
      </c>
    </row>
    <row r="5" spans="1:18" ht="15.5" x14ac:dyDescent="0.35">
      <c r="A5" s="20" t="s">
        <v>31</v>
      </c>
      <c r="B5" s="21">
        <f t="shared" si="1"/>
        <v>155</v>
      </c>
      <c r="C5" s="21">
        <f t="shared" si="2"/>
        <v>198</v>
      </c>
      <c r="D5" s="21">
        <f t="shared" si="3"/>
        <v>0</v>
      </c>
      <c r="E5" s="21">
        <f t="shared" si="4"/>
        <v>565</v>
      </c>
      <c r="H5" s="20" t="s">
        <v>31</v>
      </c>
      <c r="I5" s="21">
        <v>10</v>
      </c>
      <c r="J5" s="21">
        <v>68</v>
      </c>
      <c r="K5" s="21">
        <v>0</v>
      </c>
      <c r="L5" s="21">
        <v>550</v>
      </c>
      <c r="N5" s="20" t="s">
        <v>31</v>
      </c>
      <c r="O5" s="21">
        <v>145</v>
      </c>
      <c r="P5" s="21">
        <v>130</v>
      </c>
      <c r="Q5" s="21">
        <v>0</v>
      </c>
      <c r="R5" s="21">
        <v>15</v>
      </c>
    </row>
    <row r="6" spans="1:18" ht="15.5" x14ac:dyDescent="0.35">
      <c r="A6" s="20" t="s">
        <v>32</v>
      </c>
      <c r="B6" s="21">
        <f t="shared" si="1"/>
        <v>84</v>
      </c>
      <c r="C6" s="21">
        <f t="shared" si="2"/>
        <v>71</v>
      </c>
      <c r="D6" s="21">
        <f t="shared" si="3"/>
        <v>2</v>
      </c>
      <c r="E6" s="21">
        <f t="shared" si="4"/>
        <v>75</v>
      </c>
      <c r="H6" s="20" t="s">
        <v>32</v>
      </c>
      <c r="I6" s="21">
        <v>59</v>
      </c>
      <c r="J6" s="21">
        <v>46</v>
      </c>
      <c r="K6" s="21">
        <v>2</v>
      </c>
      <c r="L6" s="21">
        <v>75</v>
      </c>
      <c r="N6" s="20" t="s">
        <v>32</v>
      </c>
      <c r="O6" s="21">
        <v>25</v>
      </c>
      <c r="P6" s="21">
        <v>25</v>
      </c>
      <c r="Q6" s="21">
        <v>0</v>
      </c>
      <c r="R6" s="21">
        <v>0</v>
      </c>
    </row>
    <row r="7" spans="1:18" ht="15.5" x14ac:dyDescent="0.35">
      <c r="A7" s="20" t="s">
        <v>33</v>
      </c>
      <c r="B7" s="21">
        <f t="shared" si="1"/>
        <v>206</v>
      </c>
      <c r="C7" s="21">
        <f t="shared" si="2"/>
        <v>206</v>
      </c>
      <c r="D7" s="21">
        <f t="shared" si="3"/>
        <v>0</v>
      </c>
      <c r="E7" s="21">
        <f t="shared" si="4"/>
        <v>0</v>
      </c>
      <c r="H7" s="20" t="s">
        <v>33</v>
      </c>
      <c r="I7" s="21">
        <v>132</v>
      </c>
      <c r="J7" s="21">
        <v>132</v>
      </c>
      <c r="K7" s="21">
        <v>0</v>
      </c>
      <c r="L7" s="21">
        <v>0</v>
      </c>
      <c r="N7" s="20" t="s">
        <v>33</v>
      </c>
      <c r="O7" s="21">
        <v>74</v>
      </c>
      <c r="P7" s="21">
        <v>74</v>
      </c>
      <c r="Q7" s="21">
        <v>0</v>
      </c>
      <c r="R7" s="21">
        <v>0</v>
      </c>
    </row>
    <row r="8" spans="1:18" ht="15.5" x14ac:dyDescent="0.35">
      <c r="A8" s="20" t="s">
        <v>34</v>
      </c>
      <c r="B8" s="21">
        <f t="shared" si="1"/>
        <v>253</v>
      </c>
      <c r="C8" s="21">
        <f t="shared" si="2"/>
        <v>182</v>
      </c>
      <c r="D8" s="21">
        <f t="shared" si="3"/>
        <v>37</v>
      </c>
      <c r="E8" s="21">
        <f t="shared" si="4"/>
        <v>1846</v>
      </c>
      <c r="H8" s="20" t="s">
        <v>34</v>
      </c>
      <c r="I8" s="21">
        <v>0</v>
      </c>
      <c r="J8" s="21">
        <v>117</v>
      </c>
      <c r="K8" s="21">
        <v>0</v>
      </c>
      <c r="L8" s="21">
        <v>1106</v>
      </c>
      <c r="N8" s="20" t="s">
        <v>34</v>
      </c>
      <c r="O8" s="21">
        <v>253</v>
      </c>
      <c r="P8" s="21">
        <v>65</v>
      </c>
      <c r="Q8" s="21">
        <v>37</v>
      </c>
      <c r="R8" s="21">
        <v>740</v>
      </c>
    </row>
    <row r="9" spans="1:18" ht="15.5" x14ac:dyDescent="0.35">
      <c r="A9" s="20" t="s">
        <v>35</v>
      </c>
      <c r="B9" s="21">
        <f t="shared" si="1"/>
        <v>157</v>
      </c>
      <c r="C9" s="21">
        <f t="shared" si="2"/>
        <v>89</v>
      </c>
      <c r="D9" s="21">
        <f t="shared" si="3"/>
        <v>47</v>
      </c>
      <c r="E9" s="21">
        <f t="shared" si="4"/>
        <v>317</v>
      </c>
      <c r="H9" s="20" t="s">
        <v>35</v>
      </c>
      <c r="I9" s="21">
        <v>97</v>
      </c>
      <c r="J9" s="21">
        <v>57</v>
      </c>
      <c r="K9" s="21">
        <v>43</v>
      </c>
      <c r="L9" s="21">
        <v>223</v>
      </c>
      <c r="N9" s="20" t="s">
        <v>35</v>
      </c>
      <c r="O9" s="21">
        <v>60</v>
      </c>
      <c r="P9" s="21">
        <v>32</v>
      </c>
      <c r="Q9" s="21">
        <v>4</v>
      </c>
      <c r="R9" s="21">
        <v>94</v>
      </c>
    </row>
    <row r="10" spans="1:18" ht="15.5" x14ac:dyDescent="0.35">
      <c r="A10" s="20" t="s">
        <v>36</v>
      </c>
      <c r="B10" s="21">
        <f t="shared" si="1"/>
        <v>624</v>
      </c>
      <c r="C10" s="21">
        <f t="shared" si="2"/>
        <v>624</v>
      </c>
      <c r="D10" s="21">
        <f t="shared" si="3"/>
        <v>0</v>
      </c>
      <c r="E10" s="21">
        <f t="shared" si="4"/>
        <v>23</v>
      </c>
      <c r="H10" s="20" t="s">
        <v>36</v>
      </c>
      <c r="I10" s="21">
        <v>355</v>
      </c>
      <c r="J10" s="21">
        <v>355</v>
      </c>
      <c r="K10" s="21">
        <v>0</v>
      </c>
      <c r="L10" s="21">
        <v>4</v>
      </c>
      <c r="N10" s="20" t="s">
        <v>36</v>
      </c>
      <c r="O10" s="21">
        <v>269</v>
      </c>
      <c r="P10" s="21">
        <v>269</v>
      </c>
      <c r="Q10" s="21">
        <v>0</v>
      </c>
      <c r="R10" s="21">
        <v>19</v>
      </c>
    </row>
    <row r="11" spans="1:18" ht="15.5" x14ac:dyDescent="0.35">
      <c r="A11" s="20" t="s">
        <v>37</v>
      </c>
      <c r="B11" s="21">
        <f t="shared" si="1"/>
        <v>146</v>
      </c>
      <c r="C11" s="21">
        <f t="shared" si="2"/>
        <v>187</v>
      </c>
      <c r="D11" s="21">
        <f t="shared" si="3"/>
        <v>13</v>
      </c>
      <c r="E11" s="21">
        <f t="shared" si="4"/>
        <v>0</v>
      </c>
      <c r="H11" s="20" t="s">
        <v>37</v>
      </c>
      <c r="I11" s="21">
        <v>146</v>
      </c>
      <c r="J11" s="21">
        <v>187</v>
      </c>
      <c r="K11" s="21">
        <v>13</v>
      </c>
      <c r="L11" s="21">
        <v>0</v>
      </c>
      <c r="N11" s="20" t="s">
        <v>37</v>
      </c>
      <c r="O11" s="21">
        <v>0</v>
      </c>
      <c r="P11" s="21">
        <v>0</v>
      </c>
      <c r="Q11" s="21">
        <v>0</v>
      </c>
      <c r="R11" s="21">
        <v>0</v>
      </c>
    </row>
    <row r="12" spans="1:18" ht="15.5" x14ac:dyDescent="0.35">
      <c r="A12" s="20" t="s">
        <v>38</v>
      </c>
      <c r="B12" s="21">
        <f t="shared" si="1"/>
        <v>77</v>
      </c>
      <c r="C12" s="21">
        <f t="shared" si="2"/>
        <v>91</v>
      </c>
      <c r="D12" s="21">
        <f t="shared" si="3"/>
        <v>20</v>
      </c>
      <c r="E12" s="21">
        <f t="shared" si="4"/>
        <v>613</v>
      </c>
      <c r="H12" s="20" t="s">
        <v>38</v>
      </c>
      <c r="I12" s="21">
        <v>0</v>
      </c>
      <c r="J12" s="21">
        <v>90</v>
      </c>
      <c r="K12" s="21">
        <v>20</v>
      </c>
      <c r="L12" s="21">
        <v>537</v>
      </c>
      <c r="N12" s="20" t="s">
        <v>38</v>
      </c>
      <c r="O12" s="21">
        <v>77</v>
      </c>
      <c r="P12" s="21">
        <v>1</v>
      </c>
      <c r="Q12" s="21">
        <v>0</v>
      </c>
      <c r="R12" s="21">
        <v>76</v>
      </c>
    </row>
    <row r="13" spans="1:18" ht="15.5" x14ac:dyDescent="0.35">
      <c r="A13" s="20" t="s">
        <v>39</v>
      </c>
      <c r="B13" s="21">
        <f t="shared" si="1"/>
        <v>5</v>
      </c>
      <c r="C13" s="21">
        <f t="shared" si="2"/>
        <v>4</v>
      </c>
      <c r="D13" s="21">
        <f t="shared" si="3"/>
        <v>1</v>
      </c>
      <c r="E13" s="21">
        <f t="shared" si="4"/>
        <v>0</v>
      </c>
      <c r="H13" s="20" t="s">
        <v>39</v>
      </c>
      <c r="I13" s="21">
        <v>5</v>
      </c>
      <c r="J13" s="21">
        <v>4</v>
      </c>
      <c r="K13" s="21">
        <v>1</v>
      </c>
      <c r="L13" s="21">
        <v>0</v>
      </c>
      <c r="N13" s="20" t="s">
        <v>39</v>
      </c>
      <c r="O13" s="21">
        <v>0</v>
      </c>
      <c r="P13" s="21">
        <v>0</v>
      </c>
      <c r="Q13" s="21">
        <v>0</v>
      </c>
      <c r="R13" s="21">
        <v>0</v>
      </c>
    </row>
    <row r="14" spans="1:18" ht="15.5" x14ac:dyDescent="0.35">
      <c r="A14" s="20" t="s">
        <v>40</v>
      </c>
      <c r="B14" s="21">
        <f t="shared" si="1"/>
        <v>73</v>
      </c>
      <c r="C14" s="21">
        <f t="shared" si="2"/>
        <v>69</v>
      </c>
      <c r="D14" s="21">
        <f t="shared" si="3"/>
        <v>5</v>
      </c>
      <c r="E14" s="21">
        <f t="shared" si="4"/>
        <v>19</v>
      </c>
      <c r="H14" s="20" t="s">
        <v>40</v>
      </c>
      <c r="I14" s="21">
        <v>0</v>
      </c>
      <c r="J14" s="21">
        <v>0</v>
      </c>
      <c r="K14" s="21">
        <v>0</v>
      </c>
      <c r="L14" s="21">
        <v>0</v>
      </c>
      <c r="N14" s="20" t="s">
        <v>40</v>
      </c>
      <c r="O14" s="21">
        <v>73</v>
      </c>
      <c r="P14" s="21">
        <v>69</v>
      </c>
      <c r="Q14" s="21">
        <v>5</v>
      </c>
      <c r="R14" s="21">
        <v>19</v>
      </c>
    </row>
    <row r="15" spans="1:18" ht="15.5" x14ac:dyDescent="0.35">
      <c r="A15" s="20" t="s">
        <v>41</v>
      </c>
      <c r="B15" s="21">
        <f t="shared" si="1"/>
        <v>620</v>
      </c>
      <c r="C15" s="21">
        <f t="shared" si="2"/>
        <v>309</v>
      </c>
      <c r="D15" s="21">
        <f t="shared" si="3"/>
        <v>29</v>
      </c>
      <c r="E15" s="21">
        <f t="shared" si="4"/>
        <v>691</v>
      </c>
      <c r="H15" s="20" t="s">
        <v>41</v>
      </c>
      <c r="I15" s="21">
        <v>484</v>
      </c>
      <c r="J15" s="21">
        <v>175</v>
      </c>
      <c r="K15" s="21">
        <v>27</v>
      </c>
      <c r="L15" s="21">
        <v>691</v>
      </c>
      <c r="N15" s="20" t="s">
        <v>41</v>
      </c>
      <c r="O15" s="21">
        <v>136</v>
      </c>
      <c r="P15" s="21">
        <v>134</v>
      </c>
      <c r="Q15" s="21">
        <v>2</v>
      </c>
      <c r="R15" s="21">
        <v>0</v>
      </c>
    </row>
    <row r="16" spans="1:18" ht="15.5" x14ac:dyDescent="0.35">
      <c r="A16" s="20" t="s">
        <v>42</v>
      </c>
      <c r="B16" s="21">
        <f t="shared" si="1"/>
        <v>487</v>
      </c>
      <c r="C16" s="21">
        <f t="shared" si="2"/>
        <v>180</v>
      </c>
      <c r="D16" s="21">
        <f t="shared" si="3"/>
        <v>0</v>
      </c>
      <c r="E16" s="21">
        <f t="shared" si="4"/>
        <v>1734</v>
      </c>
      <c r="H16" s="20" t="s">
        <v>42</v>
      </c>
      <c r="I16" s="21">
        <v>487</v>
      </c>
      <c r="J16" s="21">
        <v>180</v>
      </c>
      <c r="K16" s="21">
        <v>0</v>
      </c>
      <c r="L16" s="21">
        <v>1734</v>
      </c>
      <c r="N16" s="20" t="s">
        <v>42</v>
      </c>
      <c r="O16" s="21">
        <v>0</v>
      </c>
      <c r="P16" s="21">
        <v>0</v>
      </c>
      <c r="Q16" s="21">
        <v>0</v>
      </c>
      <c r="R16" s="21">
        <v>0</v>
      </c>
    </row>
    <row r="17" spans="1:18" ht="15.5" x14ac:dyDescent="0.35">
      <c r="A17" s="20" t="s">
        <v>43</v>
      </c>
      <c r="B17" s="21">
        <f t="shared" si="1"/>
        <v>99</v>
      </c>
      <c r="C17" s="21">
        <f t="shared" si="2"/>
        <v>88</v>
      </c>
      <c r="D17" s="21">
        <f t="shared" si="3"/>
        <v>52</v>
      </c>
      <c r="E17" s="21">
        <f t="shared" si="4"/>
        <v>251</v>
      </c>
      <c r="H17" s="20" t="s">
        <v>43</v>
      </c>
      <c r="I17" s="21">
        <v>0</v>
      </c>
      <c r="J17" s="21">
        <v>0</v>
      </c>
      <c r="K17" s="21">
        <v>0</v>
      </c>
      <c r="L17" s="21">
        <v>0</v>
      </c>
      <c r="N17" s="20" t="s">
        <v>43</v>
      </c>
      <c r="O17" s="21">
        <v>99</v>
      </c>
      <c r="P17" s="21">
        <v>88</v>
      </c>
      <c r="Q17" s="21">
        <v>52</v>
      </c>
      <c r="R17" s="21">
        <v>251</v>
      </c>
    </row>
    <row r="18" spans="1:18" ht="15.5" x14ac:dyDescent="0.35">
      <c r="A18" s="20" t="s">
        <v>44</v>
      </c>
      <c r="B18" s="21">
        <f t="shared" si="1"/>
        <v>119</v>
      </c>
      <c r="C18" s="21">
        <f t="shared" si="2"/>
        <v>66</v>
      </c>
      <c r="D18" s="21">
        <f t="shared" si="3"/>
        <v>53</v>
      </c>
      <c r="E18" s="21">
        <f t="shared" si="4"/>
        <v>0</v>
      </c>
      <c r="H18" s="20" t="s">
        <v>44</v>
      </c>
      <c r="I18" s="21">
        <v>0</v>
      </c>
      <c r="J18" s="21">
        <v>0</v>
      </c>
      <c r="K18" s="21">
        <v>0</v>
      </c>
      <c r="L18" s="21">
        <v>0</v>
      </c>
      <c r="N18" s="20" t="s">
        <v>44</v>
      </c>
      <c r="O18" s="21">
        <v>119</v>
      </c>
      <c r="P18" s="21">
        <v>66</v>
      </c>
      <c r="Q18" s="21">
        <v>53</v>
      </c>
      <c r="R18" s="21">
        <v>0</v>
      </c>
    </row>
    <row r="19" spans="1:18" ht="15.5" x14ac:dyDescent="0.35">
      <c r="A19" s="20" t="s">
        <v>45</v>
      </c>
      <c r="B19" s="21">
        <f t="shared" si="1"/>
        <v>62</v>
      </c>
      <c r="C19" s="21">
        <f t="shared" si="2"/>
        <v>67</v>
      </c>
      <c r="D19" s="21">
        <f t="shared" si="3"/>
        <v>25</v>
      </c>
      <c r="E19" s="21">
        <f t="shared" si="4"/>
        <v>198</v>
      </c>
      <c r="H19" s="20" t="s">
        <v>45</v>
      </c>
      <c r="I19" s="21">
        <v>0</v>
      </c>
      <c r="J19" s="21">
        <v>0</v>
      </c>
      <c r="K19" s="21">
        <v>0</v>
      </c>
      <c r="L19" s="21">
        <v>0</v>
      </c>
      <c r="N19" s="20" t="s">
        <v>45</v>
      </c>
      <c r="O19" s="21">
        <v>62</v>
      </c>
      <c r="P19" s="21">
        <v>67</v>
      </c>
      <c r="Q19" s="21">
        <v>25</v>
      </c>
      <c r="R19" s="21">
        <v>198</v>
      </c>
    </row>
    <row r="20" spans="1:18" ht="15.5" x14ac:dyDescent="0.35">
      <c r="A20" s="20" t="s">
        <v>46</v>
      </c>
      <c r="B20" s="21">
        <f t="shared" si="1"/>
        <v>142</v>
      </c>
      <c r="C20" s="21">
        <f t="shared" si="2"/>
        <v>70</v>
      </c>
      <c r="D20" s="21">
        <f t="shared" si="3"/>
        <v>35</v>
      </c>
      <c r="E20" s="21">
        <f t="shared" si="4"/>
        <v>100</v>
      </c>
      <c r="H20" s="20" t="s">
        <v>46</v>
      </c>
      <c r="I20" s="21">
        <v>0</v>
      </c>
      <c r="J20" s="21">
        <v>0</v>
      </c>
      <c r="K20" s="21">
        <v>0</v>
      </c>
      <c r="L20" s="21">
        <v>0</v>
      </c>
      <c r="N20" s="20" t="s">
        <v>46</v>
      </c>
      <c r="O20" s="21">
        <v>142</v>
      </c>
      <c r="P20" s="21">
        <v>70</v>
      </c>
      <c r="Q20" s="21">
        <v>35</v>
      </c>
      <c r="R20" s="21">
        <v>100</v>
      </c>
    </row>
    <row r="21" spans="1:18" ht="15.5" x14ac:dyDescent="0.35">
      <c r="A21" s="20" t="s">
        <v>47</v>
      </c>
      <c r="B21" s="21">
        <f t="shared" si="1"/>
        <v>102</v>
      </c>
      <c r="C21" s="21">
        <f t="shared" si="2"/>
        <v>113</v>
      </c>
      <c r="D21" s="21">
        <f t="shared" si="3"/>
        <v>1</v>
      </c>
      <c r="E21" s="21">
        <f t="shared" si="4"/>
        <v>0</v>
      </c>
      <c r="H21" s="20" t="s">
        <v>47</v>
      </c>
      <c r="I21" s="21">
        <v>7</v>
      </c>
      <c r="J21" s="21">
        <v>7</v>
      </c>
      <c r="K21" s="21">
        <v>0</v>
      </c>
      <c r="L21" s="21">
        <v>0</v>
      </c>
      <c r="N21" s="20" t="s">
        <v>47</v>
      </c>
      <c r="O21" s="21">
        <v>95</v>
      </c>
      <c r="P21" s="21">
        <v>106</v>
      </c>
      <c r="Q21" s="21">
        <v>1</v>
      </c>
      <c r="R21" s="21">
        <v>0</v>
      </c>
    </row>
    <row r="22" spans="1:18" ht="15.5" x14ac:dyDescent="0.35">
      <c r="A22" s="20" t="s">
        <v>48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21">
        <f t="shared" si="4"/>
        <v>235</v>
      </c>
      <c r="H22" s="20" t="s">
        <v>48</v>
      </c>
      <c r="I22" s="21">
        <v>0</v>
      </c>
      <c r="J22" s="21">
        <v>0</v>
      </c>
      <c r="K22" s="21">
        <v>0</v>
      </c>
      <c r="L22" s="21">
        <v>235</v>
      </c>
      <c r="N22" s="20" t="s">
        <v>48</v>
      </c>
      <c r="O22" s="21">
        <v>0</v>
      </c>
      <c r="P22" s="21">
        <v>0</v>
      </c>
      <c r="Q22" s="21">
        <v>0</v>
      </c>
      <c r="R22" s="21">
        <v>0</v>
      </c>
    </row>
    <row r="23" spans="1:18" ht="15.5" x14ac:dyDescent="0.35">
      <c r="A23" s="20" t="s">
        <v>49</v>
      </c>
      <c r="B23" s="21">
        <f t="shared" si="1"/>
        <v>1</v>
      </c>
      <c r="C23" s="21">
        <f t="shared" si="2"/>
        <v>28</v>
      </c>
      <c r="D23" s="21">
        <f t="shared" si="3"/>
        <v>5</v>
      </c>
      <c r="E23" s="21">
        <f t="shared" si="4"/>
        <v>1607</v>
      </c>
      <c r="H23" s="20" t="s">
        <v>49</v>
      </c>
      <c r="I23" s="21">
        <v>0</v>
      </c>
      <c r="J23" s="21">
        <v>20</v>
      </c>
      <c r="K23" s="21">
        <v>0</v>
      </c>
      <c r="L23" s="21">
        <v>35</v>
      </c>
      <c r="N23" s="20" t="s">
        <v>49</v>
      </c>
      <c r="O23" s="21">
        <v>1</v>
      </c>
      <c r="P23" s="21">
        <v>8</v>
      </c>
      <c r="Q23" s="21">
        <v>5</v>
      </c>
      <c r="R23" s="21">
        <v>1572</v>
      </c>
    </row>
    <row r="24" spans="1:18" ht="15.5" x14ac:dyDescent="0.35">
      <c r="A24" s="20" t="s">
        <v>50</v>
      </c>
      <c r="B24" s="21">
        <f t="shared" si="1"/>
        <v>587</v>
      </c>
      <c r="C24" s="21">
        <f t="shared" si="2"/>
        <v>187</v>
      </c>
      <c r="D24" s="21">
        <f t="shared" si="3"/>
        <v>97</v>
      </c>
      <c r="E24" s="21">
        <f t="shared" si="4"/>
        <v>3331</v>
      </c>
      <c r="H24" s="20" t="s">
        <v>50</v>
      </c>
      <c r="I24" s="21">
        <v>130</v>
      </c>
      <c r="J24" s="21">
        <v>106</v>
      </c>
      <c r="K24" s="21">
        <v>24</v>
      </c>
      <c r="L24" s="21">
        <v>0</v>
      </c>
      <c r="N24" s="20" t="s">
        <v>50</v>
      </c>
      <c r="O24" s="21">
        <v>457</v>
      </c>
      <c r="P24" s="21">
        <v>81</v>
      </c>
      <c r="Q24" s="21">
        <v>73</v>
      </c>
      <c r="R24" s="21">
        <v>3331</v>
      </c>
    </row>
    <row r="25" spans="1:18" ht="15.5" x14ac:dyDescent="0.35">
      <c r="A25" s="20" t="s">
        <v>51</v>
      </c>
      <c r="B25" s="21">
        <f t="shared" si="1"/>
        <v>135</v>
      </c>
      <c r="C25" s="21">
        <f t="shared" si="2"/>
        <v>87</v>
      </c>
      <c r="D25" s="21">
        <f t="shared" si="3"/>
        <v>6</v>
      </c>
      <c r="E25" s="21">
        <f t="shared" si="4"/>
        <v>46</v>
      </c>
      <c r="H25" s="20" t="s">
        <v>51</v>
      </c>
      <c r="I25" s="21">
        <v>62</v>
      </c>
      <c r="J25" s="21">
        <v>43</v>
      </c>
      <c r="K25" s="21">
        <v>4</v>
      </c>
      <c r="L25" s="21">
        <v>18</v>
      </c>
      <c r="N25" s="20" t="s">
        <v>51</v>
      </c>
      <c r="O25" s="21">
        <v>73</v>
      </c>
      <c r="P25" s="21">
        <v>44</v>
      </c>
      <c r="Q25" s="21">
        <v>2</v>
      </c>
      <c r="R25" s="21">
        <v>28</v>
      </c>
    </row>
    <row r="26" spans="1:18" ht="15.5" x14ac:dyDescent="0.35">
      <c r="A26" s="20" t="s">
        <v>52</v>
      </c>
      <c r="B26" s="21">
        <f t="shared" si="1"/>
        <v>657</v>
      </c>
      <c r="C26" s="21">
        <f t="shared" si="2"/>
        <v>224</v>
      </c>
      <c r="D26" s="21">
        <f t="shared" si="3"/>
        <v>781</v>
      </c>
      <c r="E26" s="21">
        <f t="shared" si="4"/>
        <v>474</v>
      </c>
      <c r="H26" s="20" t="s">
        <v>52</v>
      </c>
      <c r="I26" s="21">
        <v>0</v>
      </c>
      <c r="J26" s="21">
        <v>0</v>
      </c>
      <c r="K26" s="21">
        <v>657</v>
      </c>
      <c r="L26" s="21">
        <v>0</v>
      </c>
      <c r="N26" s="20" t="s">
        <v>52</v>
      </c>
      <c r="O26" s="21">
        <v>657</v>
      </c>
      <c r="P26" s="21">
        <v>224</v>
      </c>
      <c r="Q26" s="21">
        <v>124</v>
      </c>
      <c r="R26" s="21">
        <v>474</v>
      </c>
    </row>
    <row r="27" spans="1:18" ht="15.5" x14ac:dyDescent="0.35">
      <c r="A27" s="20" t="s">
        <v>53</v>
      </c>
      <c r="B27" s="21">
        <f t="shared" si="1"/>
        <v>246</v>
      </c>
      <c r="C27" s="21">
        <f t="shared" si="2"/>
        <v>163</v>
      </c>
      <c r="D27" s="21">
        <f t="shared" si="3"/>
        <v>201</v>
      </c>
      <c r="E27" s="21">
        <f t="shared" si="4"/>
        <v>888</v>
      </c>
      <c r="H27" s="20" t="s">
        <v>53</v>
      </c>
      <c r="I27" s="21">
        <v>0</v>
      </c>
      <c r="J27" s="21">
        <v>0</v>
      </c>
      <c r="K27" s="21">
        <v>0</v>
      </c>
      <c r="L27" s="21">
        <v>0</v>
      </c>
      <c r="N27" s="20" t="s">
        <v>53</v>
      </c>
      <c r="O27" s="21">
        <v>246</v>
      </c>
      <c r="P27" s="21">
        <v>163</v>
      </c>
      <c r="Q27" s="21">
        <v>201</v>
      </c>
      <c r="R27" s="21">
        <v>888</v>
      </c>
    </row>
    <row r="28" spans="1:18" ht="15.5" x14ac:dyDescent="0.35">
      <c r="A28" s="20" t="s">
        <v>54</v>
      </c>
      <c r="B28" s="21">
        <f t="shared" si="1"/>
        <v>1</v>
      </c>
      <c r="C28" s="21">
        <f t="shared" si="2"/>
        <v>1</v>
      </c>
      <c r="D28" s="21">
        <f t="shared" si="3"/>
        <v>0</v>
      </c>
      <c r="E28" s="21">
        <f t="shared" si="4"/>
        <v>2</v>
      </c>
      <c r="H28" s="20" t="s">
        <v>54</v>
      </c>
      <c r="I28" s="21">
        <v>0</v>
      </c>
      <c r="J28" s="21">
        <v>0</v>
      </c>
      <c r="K28" s="21">
        <v>0</v>
      </c>
      <c r="L28" s="21">
        <v>1</v>
      </c>
      <c r="N28" s="20" t="s">
        <v>54</v>
      </c>
      <c r="O28" s="21">
        <v>1</v>
      </c>
      <c r="P28" s="21">
        <v>1</v>
      </c>
      <c r="Q28" s="21">
        <v>0</v>
      </c>
      <c r="R28" s="21">
        <v>1</v>
      </c>
    </row>
    <row r="29" spans="1:18" ht="15.5" x14ac:dyDescent="0.35">
      <c r="A29" s="20" t="s">
        <v>55</v>
      </c>
      <c r="B29" s="21">
        <f t="shared" si="1"/>
        <v>392</v>
      </c>
      <c r="C29" s="21">
        <f t="shared" si="2"/>
        <v>363</v>
      </c>
      <c r="D29" s="21">
        <f t="shared" si="3"/>
        <v>15</v>
      </c>
      <c r="E29" s="21">
        <f t="shared" si="4"/>
        <v>45</v>
      </c>
      <c r="H29" s="20" t="s">
        <v>55</v>
      </c>
      <c r="I29" s="21">
        <v>0</v>
      </c>
      <c r="J29" s="21">
        <v>0</v>
      </c>
      <c r="K29" s="21">
        <v>0</v>
      </c>
      <c r="L29" s="21">
        <v>1</v>
      </c>
      <c r="N29" s="20" t="s">
        <v>55</v>
      </c>
      <c r="O29" s="21">
        <v>392</v>
      </c>
      <c r="P29" s="21">
        <v>363</v>
      </c>
      <c r="Q29" s="21">
        <v>15</v>
      </c>
      <c r="R29" s="21">
        <v>44</v>
      </c>
    </row>
    <row r="30" spans="1:18" ht="15.5" x14ac:dyDescent="0.35">
      <c r="A30" s="20" t="s">
        <v>56</v>
      </c>
      <c r="B30" s="21">
        <f t="shared" si="1"/>
        <v>44</v>
      </c>
      <c r="C30" s="21">
        <f t="shared" si="2"/>
        <v>52</v>
      </c>
      <c r="D30" s="21">
        <f t="shared" si="3"/>
        <v>1</v>
      </c>
      <c r="E30" s="21">
        <f t="shared" si="4"/>
        <v>2</v>
      </c>
      <c r="H30" s="20" t="s">
        <v>56</v>
      </c>
      <c r="I30" s="21">
        <v>24</v>
      </c>
      <c r="J30" s="21">
        <v>32</v>
      </c>
      <c r="K30" s="21">
        <v>1</v>
      </c>
      <c r="L30" s="21">
        <v>2</v>
      </c>
      <c r="N30" s="20" t="s">
        <v>56</v>
      </c>
      <c r="O30" s="21">
        <v>20</v>
      </c>
      <c r="P30" s="21">
        <v>20</v>
      </c>
      <c r="Q30" s="21">
        <v>0</v>
      </c>
      <c r="R30" s="21">
        <v>0</v>
      </c>
    </row>
    <row r="31" spans="1:18" ht="15.5" x14ac:dyDescent="0.35">
      <c r="A31" s="20" t="s">
        <v>57</v>
      </c>
      <c r="B31" s="21">
        <f t="shared" si="1"/>
        <v>0</v>
      </c>
      <c r="C31" s="21">
        <f t="shared" si="2"/>
        <v>14</v>
      </c>
      <c r="D31" s="21">
        <f t="shared" si="3"/>
        <v>12</v>
      </c>
      <c r="E31" s="21">
        <f t="shared" si="4"/>
        <v>96</v>
      </c>
      <c r="H31" s="20" t="s">
        <v>57</v>
      </c>
      <c r="I31" s="21">
        <v>0</v>
      </c>
      <c r="J31" s="21">
        <v>0</v>
      </c>
      <c r="K31" s="21">
        <v>0</v>
      </c>
      <c r="L31" s="21">
        <v>79</v>
      </c>
      <c r="N31" s="20" t="s">
        <v>57</v>
      </c>
      <c r="O31" s="21">
        <v>0</v>
      </c>
      <c r="P31" s="21">
        <v>14</v>
      </c>
      <c r="Q31" s="21">
        <v>12</v>
      </c>
      <c r="R31" s="21">
        <v>17</v>
      </c>
    </row>
    <row r="32" spans="1:18" ht="15.5" x14ac:dyDescent="0.35">
      <c r="A32" s="20" t="s">
        <v>58</v>
      </c>
      <c r="B32" s="21">
        <f t="shared" si="1"/>
        <v>143</v>
      </c>
      <c r="C32" s="21">
        <f t="shared" si="2"/>
        <v>106</v>
      </c>
      <c r="D32" s="21">
        <f t="shared" si="3"/>
        <v>10</v>
      </c>
      <c r="E32" s="21">
        <f t="shared" si="4"/>
        <v>210</v>
      </c>
      <c r="H32" s="20" t="s">
        <v>58</v>
      </c>
      <c r="I32" s="21">
        <v>104</v>
      </c>
      <c r="J32" s="21">
        <v>67</v>
      </c>
      <c r="K32" s="21">
        <v>10</v>
      </c>
      <c r="L32" s="21">
        <v>210</v>
      </c>
      <c r="N32" s="20" t="s">
        <v>58</v>
      </c>
      <c r="O32" s="21">
        <v>39</v>
      </c>
      <c r="P32" s="21">
        <v>39</v>
      </c>
      <c r="Q32" s="21">
        <v>0</v>
      </c>
      <c r="R32" s="21">
        <v>0</v>
      </c>
    </row>
    <row r="33" spans="1:18" ht="15.5" x14ac:dyDescent="0.35">
      <c r="A33" s="20" t="s">
        <v>59</v>
      </c>
      <c r="B33" s="21">
        <f t="shared" si="1"/>
        <v>92</v>
      </c>
      <c r="C33" s="21">
        <f t="shared" si="2"/>
        <v>91</v>
      </c>
      <c r="D33" s="21">
        <f t="shared" si="3"/>
        <v>62</v>
      </c>
      <c r="E33" s="21">
        <f t="shared" si="4"/>
        <v>197</v>
      </c>
      <c r="H33" s="20" t="s">
        <v>59</v>
      </c>
      <c r="I33" s="21">
        <v>0</v>
      </c>
      <c r="J33" s="21">
        <v>0</v>
      </c>
      <c r="K33" s="21">
        <v>0</v>
      </c>
      <c r="L33" s="21">
        <v>0</v>
      </c>
      <c r="N33" s="20" t="s">
        <v>59</v>
      </c>
      <c r="O33" s="21">
        <v>92</v>
      </c>
      <c r="P33" s="21">
        <v>91</v>
      </c>
      <c r="Q33" s="21">
        <v>62</v>
      </c>
      <c r="R33" s="21">
        <v>197</v>
      </c>
    </row>
    <row r="34" spans="1:18" ht="15.5" x14ac:dyDescent="0.35">
      <c r="A34" s="20" t="s">
        <v>60</v>
      </c>
      <c r="B34" s="21">
        <f t="shared" si="1"/>
        <v>139</v>
      </c>
      <c r="C34" s="21">
        <f t="shared" si="2"/>
        <v>85</v>
      </c>
      <c r="D34" s="21">
        <f t="shared" si="3"/>
        <v>51</v>
      </c>
      <c r="E34" s="21">
        <f t="shared" si="4"/>
        <v>127</v>
      </c>
      <c r="H34" s="20" t="s">
        <v>60</v>
      </c>
      <c r="I34" s="21">
        <v>100</v>
      </c>
      <c r="J34" s="21">
        <v>46</v>
      </c>
      <c r="K34" s="21">
        <v>51</v>
      </c>
      <c r="L34" s="21">
        <v>127</v>
      </c>
      <c r="N34" s="20" t="s">
        <v>60</v>
      </c>
      <c r="O34" s="21">
        <v>39</v>
      </c>
      <c r="P34" s="21">
        <v>39</v>
      </c>
      <c r="Q34" s="21">
        <v>0</v>
      </c>
      <c r="R34" s="21">
        <v>0</v>
      </c>
    </row>
    <row r="35" spans="1:18" ht="15.5" x14ac:dyDescent="0.35">
      <c r="A35" s="20" t="s">
        <v>61</v>
      </c>
      <c r="B35" s="21">
        <f t="shared" si="1"/>
        <v>27</v>
      </c>
      <c r="C35" s="21">
        <f t="shared" si="2"/>
        <v>14</v>
      </c>
      <c r="D35" s="21">
        <f t="shared" si="3"/>
        <v>10</v>
      </c>
      <c r="E35" s="21">
        <f t="shared" si="4"/>
        <v>6</v>
      </c>
      <c r="H35" s="20" t="s">
        <v>61</v>
      </c>
      <c r="I35" s="21">
        <v>0</v>
      </c>
      <c r="J35" s="21">
        <v>0</v>
      </c>
      <c r="K35" s="21">
        <v>0</v>
      </c>
      <c r="L35" s="21">
        <v>0</v>
      </c>
      <c r="N35" s="20" t="s">
        <v>61</v>
      </c>
      <c r="O35" s="21">
        <v>27</v>
      </c>
      <c r="P35" s="21">
        <v>14</v>
      </c>
      <c r="Q35" s="21">
        <v>10</v>
      </c>
      <c r="R35" s="21">
        <v>6</v>
      </c>
    </row>
    <row r="36" spans="1:18" ht="15.5" x14ac:dyDescent="0.35">
      <c r="A36" s="20" t="s">
        <v>62</v>
      </c>
      <c r="B36" s="21">
        <f t="shared" si="1"/>
        <v>515</v>
      </c>
      <c r="C36" s="21">
        <f t="shared" si="2"/>
        <v>222</v>
      </c>
      <c r="D36" s="21">
        <f t="shared" si="3"/>
        <v>66</v>
      </c>
      <c r="E36" s="21">
        <f t="shared" si="4"/>
        <v>1165</v>
      </c>
      <c r="H36" s="20" t="s">
        <v>62</v>
      </c>
      <c r="I36" s="21">
        <v>374</v>
      </c>
      <c r="J36" s="21">
        <v>102</v>
      </c>
      <c r="K36" s="21">
        <v>45</v>
      </c>
      <c r="L36" s="21">
        <v>1165</v>
      </c>
      <c r="N36" s="20" t="s">
        <v>62</v>
      </c>
      <c r="O36" s="21">
        <v>141</v>
      </c>
      <c r="P36" s="21">
        <v>120</v>
      </c>
      <c r="Q36" s="21">
        <v>21</v>
      </c>
      <c r="R36" s="21">
        <v>0</v>
      </c>
    </row>
    <row r="37" spans="1:18" ht="15.5" x14ac:dyDescent="0.35">
      <c r="A37" s="20" t="s">
        <v>63</v>
      </c>
      <c r="B37" s="21">
        <f t="shared" si="1"/>
        <v>0</v>
      </c>
      <c r="C37" s="21">
        <f t="shared" si="2"/>
        <v>0</v>
      </c>
      <c r="D37" s="21">
        <f t="shared" si="3"/>
        <v>4008</v>
      </c>
      <c r="E37" s="21">
        <f t="shared" si="4"/>
        <v>0</v>
      </c>
      <c r="H37" s="20" t="s">
        <v>63</v>
      </c>
      <c r="I37" s="21">
        <v>0</v>
      </c>
      <c r="J37" s="21">
        <v>0</v>
      </c>
      <c r="K37" s="21">
        <v>4008</v>
      </c>
      <c r="L37" s="21">
        <v>0</v>
      </c>
      <c r="N37" s="20" t="s">
        <v>63</v>
      </c>
      <c r="O37" s="21">
        <v>0</v>
      </c>
      <c r="P37" s="21">
        <v>0</v>
      </c>
      <c r="Q37" s="21">
        <v>0</v>
      </c>
      <c r="R37" s="21">
        <v>0</v>
      </c>
    </row>
    <row r="38" spans="1:18" ht="15.5" x14ac:dyDescent="0.35">
      <c r="A38" s="20" t="s">
        <v>64</v>
      </c>
      <c r="B38" s="21">
        <f t="shared" si="1"/>
        <v>142</v>
      </c>
      <c r="C38" s="21">
        <f t="shared" si="2"/>
        <v>62</v>
      </c>
      <c r="D38" s="21">
        <f t="shared" si="3"/>
        <v>0</v>
      </c>
      <c r="E38" s="21">
        <f t="shared" si="4"/>
        <v>305</v>
      </c>
      <c r="H38" s="20" t="s">
        <v>64</v>
      </c>
      <c r="I38" s="21">
        <v>8</v>
      </c>
      <c r="J38" s="21">
        <v>20</v>
      </c>
      <c r="K38" s="21">
        <v>0</v>
      </c>
      <c r="L38" s="21">
        <v>207</v>
      </c>
      <c r="N38" s="20" t="s">
        <v>64</v>
      </c>
      <c r="O38" s="21">
        <v>134</v>
      </c>
      <c r="P38" s="21">
        <v>42</v>
      </c>
      <c r="Q38" s="21">
        <v>0</v>
      </c>
      <c r="R38" s="21">
        <v>98</v>
      </c>
    </row>
    <row r="39" spans="1:18" ht="15.5" x14ac:dyDescent="0.35">
      <c r="A39" s="20" t="s">
        <v>65</v>
      </c>
      <c r="B39" s="21">
        <f t="shared" si="1"/>
        <v>159</v>
      </c>
      <c r="C39" s="21">
        <f t="shared" si="2"/>
        <v>112</v>
      </c>
      <c r="D39" s="21">
        <f t="shared" si="3"/>
        <v>19</v>
      </c>
      <c r="E39" s="21">
        <f t="shared" si="4"/>
        <v>99</v>
      </c>
      <c r="H39" s="20" t="s">
        <v>65</v>
      </c>
      <c r="I39" s="21">
        <v>108</v>
      </c>
      <c r="J39" s="21">
        <v>61</v>
      </c>
      <c r="K39" s="21">
        <v>19</v>
      </c>
      <c r="L39" s="21">
        <v>99</v>
      </c>
      <c r="N39" s="20" t="s">
        <v>65</v>
      </c>
      <c r="O39" s="21">
        <v>51</v>
      </c>
      <c r="P39" s="21">
        <v>51</v>
      </c>
      <c r="Q39" s="21">
        <v>0</v>
      </c>
      <c r="R39" s="21">
        <v>0</v>
      </c>
    </row>
    <row r="40" spans="1:18" ht="15.5" x14ac:dyDescent="0.35">
      <c r="A40" s="20" t="s">
        <v>66</v>
      </c>
      <c r="B40" s="21">
        <f t="shared" si="1"/>
        <v>1078</v>
      </c>
      <c r="C40" s="21">
        <f t="shared" si="2"/>
        <v>275</v>
      </c>
      <c r="D40" s="21">
        <f t="shared" si="3"/>
        <v>28</v>
      </c>
      <c r="E40" s="21">
        <f t="shared" si="4"/>
        <v>3169</v>
      </c>
      <c r="H40" s="20" t="s">
        <v>66</v>
      </c>
      <c r="I40" s="21">
        <v>538</v>
      </c>
      <c r="J40" s="21">
        <v>84</v>
      </c>
      <c r="K40" s="21">
        <v>14</v>
      </c>
      <c r="L40" s="21">
        <v>904</v>
      </c>
      <c r="N40" s="20" t="s">
        <v>66</v>
      </c>
      <c r="O40" s="21">
        <v>540</v>
      </c>
      <c r="P40" s="21">
        <v>191</v>
      </c>
      <c r="Q40" s="21">
        <v>14</v>
      </c>
      <c r="R40" s="21">
        <v>2265</v>
      </c>
    </row>
    <row r="41" spans="1:18" ht="15.5" x14ac:dyDescent="0.35">
      <c r="A41" s="20" t="s">
        <v>67</v>
      </c>
      <c r="B41" s="21">
        <f t="shared" si="1"/>
        <v>375</v>
      </c>
      <c r="C41" s="21">
        <f t="shared" si="2"/>
        <v>557</v>
      </c>
      <c r="D41" s="21">
        <f t="shared" si="3"/>
        <v>37</v>
      </c>
      <c r="E41" s="21">
        <f t="shared" si="4"/>
        <v>874</v>
      </c>
      <c r="H41" s="20" t="s">
        <v>67</v>
      </c>
      <c r="I41" s="21">
        <v>375</v>
      </c>
      <c r="J41" s="21">
        <v>557</v>
      </c>
      <c r="K41" s="21">
        <v>37</v>
      </c>
      <c r="L41" s="21">
        <v>874</v>
      </c>
      <c r="N41" s="20" t="s">
        <v>67</v>
      </c>
      <c r="O41" s="21">
        <v>0</v>
      </c>
      <c r="P41" s="21">
        <v>0</v>
      </c>
      <c r="Q41" s="21">
        <v>0</v>
      </c>
      <c r="R41" s="21">
        <v>0</v>
      </c>
    </row>
    <row r="42" spans="1:18" ht="15.5" x14ac:dyDescent="0.35">
      <c r="A42" s="20" t="s">
        <v>68</v>
      </c>
      <c r="B42" s="21">
        <f t="shared" si="1"/>
        <v>190</v>
      </c>
      <c r="C42" s="21">
        <f t="shared" si="2"/>
        <v>141</v>
      </c>
      <c r="D42" s="21">
        <f t="shared" si="3"/>
        <v>22</v>
      </c>
      <c r="E42" s="21">
        <f t="shared" si="4"/>
        <v>1385</v>
      </c>
      <c r="H42" s="20" t="s">
        <v>68</v>
      </c>
      <c r="I42" s="21">
        <v>21</v>
      </c>
      <c r="J42" s="21">
        <v>59</v>
      </c>
      <c r="K42" s="21">
        <v>15</v>
      </c>
      <c r="L42" s="21">
        <v>649</v>
      </c>
      <c r="N42" s="20" t="s">
        <v>68</v>
      </c>
      <c r="O42" s="21">
        <v>169</v>
      </c>
      <c r="P42" s="21">
        <v>82</v>
      </c>
      <c r="Q42" s="21">
        <v>7</v>
      </c>
      <c r="R42" s="21">
        <v>736</v>
      </c>
    </row>
    <row r="43" spans="1:18" ht="15.5" x14ac:dyDescent="0.35">
      <c r="A43" s="20" t="s">
        <v>69</v>
      </c>
      <c r="B43" s="21">
        <f t="shared" si="1"/>
        <v>78</v>
      </c>
      <c r="C43" s="21">
        <f t="shared" si="2"/>
        <v>41</v>
      </c>
      <c r="D43" s="21">
        <f t="shared" si="3"/>
        <v>35</v>
      </c>
      <c r="E43" s="21">
        <f t="shared" si="4"/>
        <v>27</v>
      </c>
      <c r="H43" s="20" t="s">
        <v>69</v>
      </c>
      <c r="I43" s="21">
        <v>78</v>
      </c>
      <c r="J43" s="21">
        <v>41</v>
      </c>
      <c r="K43" s="21">
        <v>35</v>
      </c>
      <c r="L43" s="21">
        <v>27</v>
      </c>
      <c r="N43" s="20" t="s">
        <v>69</v>
      </c>
      <c r="O43" s="21">
        <v>0</v>
      </c>
      <c r="P43" s="21">
        <v>0</v>
      </c>
      <c r="Q43" s="21">
        <v>0</v>
      </c>
      <c r="R43" s="21">
        <v>0</v>
      </c>
    </row>
    <row r="44" spans="1:18" ht="15.5" x14ac:dyDescent="0.35">
      <c r="A44" s="20" t="s">
        <v>70</v>
      </c>
      <c r="B44" s="21">
        <f t="shared" si="1"/>
        <v>92</v>
      </c>
      <c r="C44" s="21">
        <f t="shared" si="2"/>
        <v>0</v>
      </c>
      <c r="D44" s="21">
        <f t="shared" si="3"/>
        <v>0</v>
      </c>
      <c r="E44" s="21">
        <f t="shared" si="4"/>
        <v>92</v>
      </c>
      <c r="H44" s="20" t="s">
        <v>70</v>
      </c>
      <c r="I44" s="21">
        <v>0</v>
      </c>
      <c r="J44" s="21">
        <v>0</v>
      </c>
      <c r="K44" s="21">
        <v>0</v>
      </c>
      <c r="L44" s="21">
        <v>0</v>
      </c>
      <c r="N44" s="20" t="s">
        <v>70</v>
      </c>
      <c r="O44" s="21">
        <v>92</v>
      </c>
      <c r="P44" s="21">
        <v>0</v>
      </c>
      <c r="Q44" s="21">
        <v>0</v>
      </c>
      <c r="R44" s="21">
        <v>92</v>
      </c>
    </row>
    <row r="45" spans="1:18" ht="15.5" x14ac:dyDescent="0.35">
      <c r="A45" s="20" t="s">
        <v>71</v>
      </c>
      <c r="B45" s="21">
        <f t="shared" si="1"/>
        <v>139</v>
      </c>
      <c r="C45" s="21">
        <f t="shared" si="2"/>
        <v>90</v>
      </c>
      <c r="D45" s="21">
        <f t="shared" si="3"/>
        <v>38</v>
      </c>
      <c r="E45" s="21">
        <f t="shared" si="4"/>
        <v>32</v>
      </c>
      <c r="H45" s="20" t="s">
        <v>71</v>
      </c>
      <c r="I45" s="21">
        <v>107</v>
      </c>
      <c r="J45" s="21">
        <v>60</v>
      </c>
      <c r="K45" s="21">
        <v>38</v>
      </c>
      <c r="L45" s="21">
        <v>25</v>
      </c>
      <c r="N45" s="20" t="s">
        <v>71</v>
      </c>
      <c r="O45" s="21">
        <v>32</v>
      </c>
      <c r="P45" s="21">
        <v>30</v>
      </c>
      <c r="Q45" s="21">
        <v>0</v>
      </c>
      <c r="R45" s="21">
        <v>7</v>
      </c>
    </row>
    <row r="46" spans="1:18" ht="15.5" x14ac:dyDescent="0.35">
      <c r="A46" s="20" t="s">
        <v>72</v>
      </c>
      <c r="B46" s="21">
        <f t="shared" si="1"/>
        <v>363</v>
      </c>
      <c r="C46" s="21">
        <f t="shared" si="2"/>
        <v>168</v>
      </c>
      <c r="D46" s="21">
        <f t="shared" si="3"/>
        <v>213</v>
      </c>
      <c r="E46" s="21">
        <f t="shared" si="4"/>
        <v>944</v>
      </c>
      <c r="H46" s="20" t="s">
        <v>72</v>
      </c>
      <c r="I46" s="21">
        <v>0</v>
      </c>
      <c r="J46" s="21">
        <v>87</v>
      </c>
      <c r="K46" s="21">
        <v>136</v>
      </c>
      <c r="L46" s="21">
        <v>437</v>
      </c>
      <c r="N46" s="20" t="s">
        <v>72</v>
      </c>
      <c r="O46" s="21">
        <v>363</v>
      </c>
      <c r="P46" s="21">
        <v>81</v>
      </c>
      <c r="Q46" s="21">
        <v>77</v>
      </c>
      <c r="R46" s="21">
        <v>507</v>
      </c>
    </row>
    <row r="47" spans="1:18" ht="15.5" x14ac:dyDescent="0.35">
      <c r="A47" s="20" t="s">
        <v>73</v>
      </c>
      <c r="B47" s="21">
        <f t="shared" si="1"/>
        <v>695</v>
      </c>
      <c r="C47" s="21">
        <f t="shared" si="2"/>
        <v>634</v>
      </c>
      <c r="D47" s="21">
        <f t="shared" si="3"/>
        <v>81</v>
      </c>
      <c r="E47" s="21">
        <f t="shared" si="4"/>
        <v>1458</v>
      </c>
      <c r="H47" s="20" t="s">
        <v>73</v>
      </c>
      <c r="I47" s="21">
        <v>531</v>
      </c>
      <c r="J47" s="21">
        <v>523</v>
      </c>
      <c r="K47" s="21">
        <v>81</v>
      </c>
      <c r="L47" s="21">
        <v>886</v>
      </c>
      <c r="N47" s="20" t="s">
        <v>73</v>
      </c>
      <c r="O47" s="21">
        <v>164</v>
      </c>
      <c r="P47" s="21">
        <v>111</v>
      </c>
      <c r="Q47" s="21">
        <v>0</v>
      </c>
      <c r="R47" s="21">
        <v>572</v>
      </c>
    </row>
    <row r="48" spans="1:18" ht="15.5" x14ac:dyDescent="0.35">
      <c r="A48" s="20" t="s">
        <v>74</v>
      </c>
      <c r="B48" s="21">
        <f t="shared" si="1"/>
        <v>25</v>
      </c>
      <c r="C48" s="21">
        <f t="shared" si="2"/>
        <v>12</v>
      </c>
      <c r="D48" s="21">
        <f t="shared" si="3"/>
        <v>3</v>
      </c>
      <c r="E48" s="21">
        <f t="shared" si="4"/>
        <v>52</v>
      </c>
      <c r="H48" s="20" t="s">
        <v>74</v>
      </c>
      <c r="I48" s="21">
        <v>25</v>
      </c>
      <c r="J48" s="21">
        <v>12</v>
      </c>
      <c r="K48" s="21">
        <v>3</v>
      </c>
      <c r="L48" s="21">
        <v>52</v>
      </c>
      <c r="N48" s="20" t="s">
        <v>74</v>
      </c>
      <c r="O48" s="21">
        <v>0</v>
      </c>
      <c r="P48" s="21">
        <v>0</v>
      </c>
      <c r="Q48" s="21">
        <v>0</v>
      </c>
      <c r="R48" s="21">
        <v>0</v>
      </c>
    </row>
    <row r="49" spans="1:18" ht="15.5" x14ac:dyDescent="0.35">
      <c r="A49" s="20" t="s">
        <v>75</v>
      </c>
      <c r="B49" s="21">
        <f t="shared" si="1"/>
        <v>182</v>
      </c>
      <c r="C49" s="21">
        <f t="shared" si="2"/>
        <v>156</v>
      </c>
      <c r="D49" s="21">
        <f t="shared" si="3"/>
        <v>26</v>
      </c>
      <c r="E49" s="21">
        <f t="shared" si="4"/>
        <v>0</v>
      </c>
      <c r="H49" s="20" t="s">
        <v>75</v>
      </c>
      <c r="I49" s="21">
        <v>181</v>
      </c>
      <c r="J49" s="21">
        <v>155</v>
      </c>
      <c r="K49" s="21">
        <v>26</v>
      </c>
      <c r="L49" s="21">
        <v>0</v>
      </c>
      <c r="N49" s="20" t="s">
        <v>75</v>
      </c>
      <c r="O49" s="21">
        <v>1</v>
      </c>
      <c r="P49" s="21">
        <v>1</v>
      </c>
      <c r="Q49" s="21">
        <v>0</v>
      </c>
      <c r="R49" s="21">
        <v>0</v>
      </c>
    </row>
    <row r="50" spans="1:18" ht="15.5" x14ac:dyDescent="0.35">
      <c r="A50" s="20" t="s">
        <v>76</v>
      </c>
      <c r="B50" s="21">
        <f t="shared" si="1"/>
        <v>246</v>
      </c>
      <c r="C50" s="21">
        <f t="shared" si="2"/>
        <v>39</v>
      </c>
      <c r="D50" s="21">
        <f t="shared" si="3"/>
        <v>151</v>
      </c>
      <c r="E50" s="21">
        <f t="shared" si="4"/>
        <v>1476</v>
      </c>
      <c r="H50" s="20" t="s">
        <v>76</v>
      </c>
      <c r="I50" s="21">
        <v>243</v>
      </c>
      <c r="J50" s="21">
        <v>36</v>
      </c>
      <c r="K50" s="21">
        <v>151</v>
      </c>
      <c r="L50" s="21">
        <v>1389</v>
      </c>
      <c r="N50" s="20" t="s">
        <v>76</v>
      </c>
      <c r="O50" s="21">
        <v>3</v>
      </c>
      <c r="P50" s="21">
        <v>3</v>
      </c>
      <c r="Q50" s="21">
        <v>0</v>
      </c>
      <c r="R50" s="21">
        <v>87</v>
      </c>
    </row>
    <row r="51" spans="1:18" ht="15.5" x14ac:dyDescent="0.35">
      <c r="A51" s="20" t="s">
        <v>77</v>
      </c>
      <c r="B51" s="21">
        <f t="shared" si="1"/>
        <v>18</v>
      </c>
      <c r="C51" s="21">
        <f t="shared" si="2"/>
        <v>18</v>
      </c>
      <c r="D51" s="21">
        <f t="shared" si="3"/>
        <v>0</v>
      </c>
      <c r="E51" s="21">
        <f t="shared" si="4"/>
        <v>0</v>
      </c>
      <c r="H51" s="20" t="s">
        <v>77</v>
      </c>
      <c r="I51" s="21">
        <v>0</v>
      </c>
      <c r="J51" s="21">
        <v>0</v>
      </c>
      <c r="K51" s="21">
        <v>0</v>
      </c>
      <c r="L51" s="21">
        <v>0</v>
      </c>
      <c r="N51" s="20" t="s">
        <v>77</v>
      </c>
      <c r="O51" s="21">
        <v>18</v>
      </c>
      <c r="P51" s="21">
        <v>18</v>
      </c>
      <c r="Q51" s="21">
        <v>0</v>
      </c>
      <c r="R51" s="21">
        <v>0</v>
      </c>
    </row>
    <row r="52" spans="1:18" ht="15.5" x14ac:dyDescent="0.35">
      <c r="A52" s="20" t="s">
        <v>78</v>
      </c>
      <c r="B52" s="21">
        <f t="shared" si="1"/>
        <v>0</v>
      </c>
      <c r="C52" s="21">
        <f t="shared" si="2"/>
        <v>904</v>
      </c>
      <c r="D52" s="21">
        <f t="shared" si="3"/>
        <v>552</v>
      </c>
      <c r="E52" s="21">
        <f t="shared" si="4"/>
        <v>78742</v>
      </c>
      <c r="H52" s="20" t="s">
        <v>78</v>
      </c>
      <c r="I52" s="21">
        <v>0</v>
      </c>
      <c r="J52" s="21">
        <v>710</v>
      </c>
      <c r="K52" s="21">
        <v>276</v>
      </c>
      <c r="L52" s="21">
        <v>60375</v>
      </c>
      <c r="N52" s="20" t="s">
        <v>78</v>
      </c>
      <c r="O52" s="21">
        <v>0</v>
      </c>
      <c r="P52" s="21">
        <v>194</v>
      </c>
      <c r="Q52" s="21">
        <v>276</v>
      </c>
      <c r="R52" s="21">
        <v>18367</v>
      </c>
    </row>
    <row r="53" spans="1:18" ht="15.5" x14ac:dyDescent="0.35">
      <c r="A53" s="20" t="s">
        <v>79</v>
      </c>
      <c r="B53" s="21">
        <f t="shared" si="1"/>
        <v>51</v>
      </c>
      <c r="C53" s="21">
        <f t="shared" si="2"/>
        <v>39</v>
      </c>
      <c r="D53" s="21">
        <f t="shared" si="3"/>
        <v>5</v>
      </c>
      <c r="E53" s="21">
        <f t="shared" si="4"/>
        <v>39</v>
      </c>
      <c r="H53" s="20" t="s">
        <v>79</v>
      </c>
      <c r="I53" s="21">
        <v>32</v>
      </c>
      <c r="J53" s="21">
        <v>20</v>
      </c>
      <c r="K53" s="21">
        <v>5</v>
      </c>
      <c r="L53" s="21">
        <v>39</v>
      </c>
      <c r="N53" s="20" t="s">
        <v>79</v>
      </c>
      <c r="O53" s="21">
        <v>19</v>
      </c>
      <c r="P53" s="21">
        <v>19</v>
      </c>
      <c r="Q53" s="21">
        <v>0</v>
      </c>
      <c r="R53" s="21">
        <v>0</v>
      </c>
    </row>
    <row r="54" spans="1:18" ht="15.5" x14ac:dyDescent="0.35">
      <c r="A54" s="20" t="s">
        <v>80</v>
      </c>
      <c r="B54" s="21">
        <f t="shared" si="1"/>
        <v>10</v>
      </c>
      <c r="C54" s="21">
        <f t="shared" si="2"/>
        <v>10</v>
      </c>
      <c r="D54" s="21">
        <f t="shared" si="3"/>
        <v>9</v>
      </c>
      <c r="E54" s="21">
        <f t="shared" si="4"/>
        <v>2</v>
      </c>
      <c r="H54" s="20" t="s">
        <v>80</v>
      </c>
      <c r="I54" s="21">
        <v>0</v>
      </c>
      <c r="J54" s="21">
        <v>0</v>
      </c>
      <c r="K54" s="21">
        <v>9</v>
      </c>
      <c r="L54" s="21">
        <v>1</v>
      </c>
      <c r="N54" s="20" t="s">
        <v>80</v>
      </c>
      <c r="O54" s="21">
        <v>10</v>
      </c>
      <c r="P54" s="21">
        <v>10</v>
      </c>
      <c r="Q54" s="21">
        <v>0</v>
      </c>
      <c r="R54" s="21">
        <v>1</v>
      </c>
    </row>
    <row r="55" spans="1:18" ht="15.5" x14ac:dyDescent="0.35">
      <c r="A55" s="20" t="s">
        <v>81</v>
      </c>
      <c r="B55" s="21">
        <f t="shared" si="1"/>
        <v>148</v>
      </c>
      <c r="C55" s="21">
        <f t="shared" si="2"/>
        <v>126</v>
      </c>
      <c r="D55" s="21">
        <f t="shared" si="3"/>
        <v>30</v>
      </c>
      <c r="E55" s="21">
        <f t="shared" si="4"/>
        <v>41</v>
      </c>
      <c r="H55" s="20" t="s">
        <v>81</v>
      </c>
      <c r="I55" s="21">
        <v>0</v>
      </c>
      <c r="J55" s="21">
        <v>1</v>
      </c>
      <c r="K55" s="21">
        <v>0</v>
      </c>
      <c r="L55" s="21">
        <v>9</v>
      </c>
      <c r="N55" s="20" t="s">
        <v>81</v>
      </c>
      <c r="O55" s="21">
        <v>148</v>
      </c>
      <c r="P55" s="21">
        <v>125</v>
      </c>
      <c r="Q55" s="21">
        <v>30</v>
      </c>
      <c r="R55" s="21">
        <v>32</v>
      </c>
    </row>
    <row r="56" spans="1:18" ht="15.5" x14ac:dyDescent="0.35">
      <c r="A56" s="20" t="s">
        <v>82</v>
      </c>
      <c r="B56" s="21">
        <f t="shared" si="1"/>
        <v>70</v>
      </c>
      <c r="C56" s="21">
        <f t="shared" si="2"/>
        <v>49</v>
      </c>
      <c r="D56" s="21">
        <f t="shared" si="3"/>
        <v>3</v>
      </c>
      <c r="E56" s="21">
        <f t="shared" si="4"/>
        <v>47</v>
      </c>
      <c r="H56" s="20" t="s">
        <v>82</v>
      </c>
      <c r="I56" s="21">
        <v>56</v>
      </c>
      <c r="J56" s="21">
        <v>35</v>
      </c>
      <c r="K56" s="21">
        <v>3</v>
      </c>
      <c r="L56" s="21">
        <v>47</v>
      </c>
      <c r="N56" s="20" t="s">
        <v>82</v>
      </c>
      <c r="O56" s="21">
        <v>14</v>
      </c>
      <c r="P56" s="21">
        <v>14</v>
      </c>
      <c r="Q56" s="21">
        <v>0</v>
      </c>
      <c r="R56" s="21">
        <v>0</v>
      </c>
    </row>
    <row r="57" spans="1:18" ht="15.5" x14ac:dyDescent="0.35">
      <c r="A57" s="20" t="s">
        <v>83</v>
      </c>
      <c r="B57" s="21">
        <f t="shared" si="1"/>
        <v>192</v>
      </c>
      <c r="C57" s="21">
        <f t="shared" si="2"/>
        <v>33</v>
      </c>
      <c r="D57" s="21">
        <f t="shared" si="3"/>
        <v>26</v>
      </c>
      <c r="E57" s="21">
        <f t="shared" si="4"/>
        <v>499</v>
      </c>
      <c r="H57" s="20" t="s">
        <v>83</v>
      </c>
      <c r="I57" s="21">
        <v>96</v>
      </c>
      <c r="J57" s="21">
        <v>20</v>
      </c>
      <c r="K57" s="21">
        <v>13</v>
      </c>
      <c r="L57" s="21">
        <v>267</v>
      </c>
      <c r="N57" s="20" t="s">
        <v>83</v>
      </c>
      <c r="O57" s="21">
        <v>96</v>
      </c>
      <c r="P57" s="21">
        <v>13</v>
      </c>
      <c r="Q57" s="21">
        <v>13</v>
      </c>
      <c r="R57" s="21">
        <v>232</v>
      </c>
    </row>
    <row r="58" spans="1:18" ht="15.5" x14ac:dyDescent="0.35">
      <c r="A58" s="20" t="s">
        <v>84</v>
      </c>
      <c r="B58" s="21">
        <f t="shared" si="1"/>
        <v>0</v>
      </c>
      <c r="C58" s="21">
        <f t="shared" si="2"/>
        <v>0</v>
      </c>
      <c r="D58" s="21">
        <f t="shared" si="3"/>
        <v>0</v>
      </c>
      <c r="E58" s="21">
        <f t="shared" si="4"/>
        <v>1</v>
      </c>
      <c r="H58" s="20" t="s">
        <v>84</v>
      </c>
      <c r="I58" s="21">
        <v>0</v>
      </c>
      <c r="J58" s="21">
        <v>0</v>
      </c>
      <c r="K58" s="21">
        <v>0</v>
      </c>
      <c r="L58" s="21">
        <v>1</v>
      </c>
      <c r="N58" s="20" t="s">
        <v>84</v>
      </c>
      <c r="O58" s="21">
        <v>0</v>
      </c>
      <c r="P58" s="21">
        <v>0</v>
      </c>
      <c r="Q58" s="21">
        <v>0</v>
      </c>
      <c r="R58" s="21">
        <v>0</v>
      </c>
    </row>
    <row r="59" spans="1:18" ht="15.5" x14ac:dyDescent="0.35">
      <c r="A59" s="20" t="s">
        <v>85</v>
      </c>
      <c r="B59" s="21">
        <f t="shared" si="1"/>
        <v>44</v>
      </c>
      <c r="C59" s="21">
        <f t="shared" si="2"/>
        <v>28</v>
      </c>
      <c r="D59" s="21">
        <f t="shared" si="3"/>
        <v>9</v>
      </c>
      <c r="E59" s="21">
        <f t="shared" si="4"/>
        <v>90</v>
      </c>
      <c r="H59" s="20" t="s">
        <v>85</v>
      </c>
      <c r="I59" s="21">
        <v>44</v>
      </c>
      <c r="J59" s="21">
        <v>28</v>
      </c>
      <c r="K59" s="21">
        <v>9</v>
      </c>
      <c r="L59" s="21">
        <v>90</v>
      </c>
      <c r="N59" s="20" t="s">
        <v>85</v>
      </c>
      <c r="O59" s="21">
        <v>0</v>
      </c>
      <c r="P59" s="21">
        <v>0</v>
      </c>
      <c r="Q59" s="21">
        <v>0</v>
      </c>
      <c r="R59" s="21">
        <v>0</v>
      </c>
    </row>
    <row r="60" spans="1:18" ht="15.5" x14ac:dyDescent="0.35">
      <c r="A60" s="20" t="s">
        <v>86</v>
      </c>
      <c r="B60" s="21">
        <f t="shared" si="1"/>
        <v>81</v>
      </c>
      <c r="C60" s="21">
        <f t="shared" si="2"/>
        <v>46</v>
      </c>
      <c r="D60" s="21">
        <f t="shared" si="3"/>
        <v>19</v>
      </c>
      <c r="E60" s="21">
        <f t="shared" si="4"/>
        <v>53</v>
      </c>
      <c r="H60" s="20" t="s">
        <v>86</v>
      </c>
      <c r="I60" s="21">
        <v>60</v>
      </c>
      <c r="J60" s="21">
        <v>25</v>
      </c>
      <c r="K60" s="21">
        <v>19</v>
      </c>
      <c r="L60" s="21">
        <v>53</v>
      </c>
      <c r="N60" s="20" t="s">
        <v>86</v>
      </c>
      <c r="O60" s="21">
        <v>21</v>
      </c>
      <c r="P60" s="21">
        <v>21</v>
      </c>
      <c r="Q60" s="21">
        <v>0</v>
      </c>
      <c r="R60" s="21">
        <v>0</v>
      </c>
    </row>
    <row r="61" spans="1:18" ht="15.5" x14ac:dyDescent="0.35">
      <c r="A61" s="20" t="s">
        <v>87</v>
      </c>
      <c r="B61" s="21">
        <f t="shared" si="1"/>
        <v>48</v>
      </c>
      <c r="C61" s="21">
        <f t="shared" si="2"/>
        <v>45</v>
      </c>
      <c r="D61" s="21">
        <f t="shared" si="3"/>
        <v>7</v>
      </c>
      <c r="E61" s="21">
        <f t="shared" si="4"/>
        <v>41</v>
      </c>
      <c r="H61" s="20" t="s">
        <v>87</v>
      </c>
      <c r="I61" s="21">
        <v>40</v>
      </c>
      <c r="J61" s="21">
        <v>37</v>
      </c>
      <c r="K61" s="21">
        <v>7</v>
      </c>
      <c r="L61" s="21">
        <v>41</v>
      </c>
      <c r="N61" s="20" t="s">
        <v>87</v>
      </c>
      <c r="O61" s="21">
        <v>8</v>
      </c>
      <c r="P61" s="21">
        <v>8</v>
      </c>
      <c r="Q61" s="21">
        <v>0</v>
      </c>
      <c r="R61" s="21">
        <v>0</v>
      </c>
    </row>
    <row r="62" spans="1:18" ht="15.5" x14ac:dyDescent="0.35">
      <c r="A62" s="20" t="s">
        <v>88</v>
      </c>
      <c r="B62" s="21">
        <f t="shared" si="1"/>
        <v>0</v>
      </c>
      <c r="C62" s="21">
        <f t="shared" si="2"/>
        <v>0</v>
      </c>
      <c r="D62" s="21">
        <f t="shared" si="3"/>
        <v>0</v>
      </c>
      <c r="E62" s="21">
        <f t="shared" si="4"/>
        <v>0</v>
      </c>
      <c r="H62" s="20" t="s">
        <v>88</v>
      </c>
      <c r="I62" s="21">
        <v>0</v>
      </c>
      <c r="J62" s="21">
        <v>0</v>
      </c>
      <c r="K62" s="21">
        <v>0</v>
      </c>
      <c r="L62" s="21">
        <v>0</v>
      </c>
      <c r="N62" s="20" t="s">
        <v>88</v>
      </c>
      <c r="O62" s="21">
        <v>0</v>
      </c>
      <c r="P62" s="21">
        <v>0</v>
      </c>
      <c r="Q62" s="21">
        <v>0</v>
      </c>
      <c r="R62" s="21">
        <v>0</v>
      </c>
    </row>
    <row r="63" spans="1:18" ht="15.5" x14ac:dyDescent="0.35">
      <c r="A63" s="20" t="s">
        <v>89</v>
      </c>
      <c r="B63" s="21">
        <f t="shared" si="1"/>
        <v>33</v>
      </c>
      <c r="C63" s="21">
        <f t="shared" si="2"/>
        <v>43</v>
      </c>
      <c r="D63" s="21">
        <f t="shared" si="3"/>
        <v>1</v>
      </c>
      <c r="E63" s="21">
        <f t="shared" si="4"/>
        <v>26</v>
      </c>
      <c r="H63" s="20" t="s">
        <v>89</v>
      </c>
      <c r="I63" s="21">
        <v>33</v>
      </c>
      <c r="J63" s="21">
        <v>28</v>
      </c>
      <c r="K63" s="21">
        <v>1</v>
      </c>
      <c r="L63" s="21">
        <v>4</v>
      </c>
      <c r="N63" s="20" t="s">
        <v>89</v>
      </c>
      <c r="O63" s="21">
        <v>0</v>
      </c>
      <c r="P63" s="21">
        <v>15</v>
      </c>
      <c r="Q63" s="21">
        <v>0</v>
      </c>
      <c r="R63" s="21">
        <v>22</v>
      </c>
    </row>
    <row r="64" spans="1:18" ht="15.5" x14ac:dyDescent="0.35">
      <c r="A64" s="20" t="s">
        <v>90</v>
      </c>
      <c r="B64" s="21">
        <f t="shared" si="1"/>
        <v>369</v>
      </c>
      <c r="C64" s="21">
        <f t="shared" si="2"/>
        <v>308</v>
      </c>
      <c r="D64" s="21">
        <f t="shared" si="3"/>
        <v>49</v>
      </c>
      <c r="E64" s="21">
        <f t="shared" si="4"/>
        <v>63</v>
      </c>
      <c r="H64" s="20" t="s">
        <v>90</v>
      </c>
      <c r="I64" s="21">
        <v>369</v>
      </c>
      <c r="J64" s="21">
        <v>308</v>
      </c>
      <c r="K64" s="21">
        <v>49</v>
      </c>
      <c r="L64" s="21">
        <v>63</v>
      </c>
      <c r="N64" s="20" t="s">
        <v>90</v>
      </c>
      <c r="O64" s="21">
        <v>0</v>
      </c>
      <c r="P64" s="21">
        <v>0</v>
      </c>
      <c r="Q64" s="21">
        <v>0</v>
      </c>
      <c r="R64" s="21">
        <v>0</v>
      </c>
    </row>
    <row r="65" spans="1:18" ht="15.5" x14ac:dyDescent="0.35">
      <c r="A65" s="20" t="s">
        <v>91</v>
      </c>
      <c r="B65" s="21">
        <f t="shared" si="1"/>
        <v>39</v>
      </c>
      <c r="C65" s="21">
        <f t="shared" si="2"/>
        <v>6</v>
      </c>
      <c r="D65" s="21">
        <f t="shared" si="3"/>
        <v>20</v>
      </c>
      <c r="E65" s="21">
        <f t="shared" si="4"/>
        <v>120</v>
      </c>
      <c r="H65" s="20" t="s">
        <v>91</v>
      </c>
      <c r="I65" s="21">
        <v>23</v>
      </c>
      <c r="J65" s="21">
        <v>2</v>
      </c>
      <c r="K65" s="21">
        <v>13</v>
      </c>
      <c r="L65" s="21">
        <v>73</v>
      </c>
      <c r="N65" s="20" t="s">
        <v>91</v>
      </c>
      <c r="O65" s="21">
        <v>16</v>
      </c>
      <c r="P65" s="21">
        <v>4</v>
      </c>
      <c r="Q65" s="21">
        <v>7</v>
      </c>
      <c r="R65" s="21">
        <v>47</v>
      </c>
    </row>
    <row r="66" spans="1:18" ht="15.5" x14ac:dyDescent="0.35">
      <c r="A66" s="20" t="s">
        <v>92</v>
      </c>
      <c r="B66" s="21">
        <f t="shared" si="1"/>
        <v>192</v>
      </c>
      <c r="C66" s="21">
        <f t="shared" si="2"/>
        <v>81</v>
      </c>
      <c r="D66" s="21">
        <f t="shared" si="3"/>
        <v>44</v>
      </c>
      <c r="E66" s="21">
        <f t="shared" si="4"/>
        <v>98</v>
      </c>
      <c r="H66" s="20" t="s">
        <v>92</v>
      </c>
      <c r="I66" s="21">
        <v>192</v>
      </c>
      <c r="J66" s="21">
        <v>81</v>
      </c>
      <c r="K66" s="21">
        <v>44</v>
      </c>
      <c r="L66" s="21">
        <v>98</v>
      </c>
      <c r="N66" s="20" t="s">
        <v>92</v>
      </c>
      <c r="O66" s="21">
        <v>0</v>
      </c>
      <c r="P66" s="21">
        <v>0</v>
      </c>
      <c r="Q66" s="21">
        <v>0</v>
      </c>
      <c r="R66" s="21">
        <v>0</v>
      </c>
    </row>
    <row r="67" spans="1:18" ht="15.5" x14ac:dyDescent="0.35">
      <c r="A67" s="20" t="s">
        <v>93</v>
      </c>
      <c r="B67" s="21">
        <f t="shared" ref="B67:B68" si="5">I67+O67</f>
        <v>39</v>
      </c>
      <c r="C67" s="21">
        <f t="shared" ref="C67:C68" si="6">J67+P67</f>
        <v>38</v>
      </c>
      <c r="D67" s="21">
        <f t="shared" ref="D67:D68" si="7">K67+Q67</f>
        <v>7</v>
      </c>
      <c r="E67" s="21">
        <f t="shared" ref="E67:E68" si="8">L67+R67</f>
        <v>31</v>
      </c>
      <c r="H67" s="20" t="s">
        <v>93</v>
      </c>
      <c r="I67" s="21">
        <v>36</v>
      </c>
      <c r="J67" s="21">
        <v>35</v>
      </c>
      <c r="K67" s="21">
        <v>7</v>
      </c>
      <c r="L67" s="21">
        <v>31</v>
      </c>
      <c r="N67" s="20" t="s">
        <v>93</v>
      </c>
      <c r="O67" s="21">
        <v>3</v>
      </c>
      <c r="P67" s="21">
        <v>3</v>
      </c>
      <c r="Q67" s="21">
        <v>0</v>
      </c>
      <c r="R67" s="21">
        <v>0</v>
      </c>
    </row>
    <row r="68" spans="1:18" ht="15.5" x14ac:dyDescent="0.35">
      <c r="A68" s="20" t="s">
        <v>94</v>
      </c>
      <c r="B68" s="21">
        <f t="shared" si="5"/>
        <v>161</v>
      </c>
      <c r="C68" s="21">
        <f t="shared" si="6"/>
        <v>158</v>
      </c>
      <c r="D68" s="21">
        <f t="shared" si="7"/>
        <v>404</v>
      </c>
      <c r="E68" s="21">
        <f t="shared" si="8"/>
        <v>104</v>
      </c>
      <c r="H68" s="20" t="s">
        <v>94</v>
      </c>
      <c r="I68" s="21">
        <v>161</v>
      </c>
      <c r="J68" s="21">
        <v>158</v>
      </c>
      <c r="K68" s="21">
        <v>404</v>
      </c>
      <c r="L68" s="21">
        <v>104</v>
      </c>
      <c r="N68" s="20" t="s">
        <v>94</v>
      </c>
      <c r="O68" s="21">
        <v>0</v>
      </c>
      <c r="P68" s="21">
        <v>0</v>
      </c>
      <c r="Q68" s="21">
        <v>0</v>
      </c>
      <c r="R68" s="21">
        <v>0</v>
      </c>
    </row>
    <row r="69" spans="1:18" ht="15.5" x14ac:dyDescent="0.35">
      <c r="A69" s="22" t="s">
        <v>95</v>
      </c>
      <c r="B69" s="23">
        <f>SUM(B2:B68)</f>
        <v>12898</v>
      </c>
      <c r="C69" s="23">
        <f t="shared" ref="C69:E69" si="9">SUM(C2:C68)</f>
        <v>10080</v>
      </c>
      <c r="D69" s="23">
        <f t="shared" si="9"/>
        <v>7533</v>
      </c>
      <c r="E69" s="23">
        <f t="shared" si="9"/>
        <v>105225</v>
      </c>
      <c r="H69" s="22" t="s">
        <v>95</v>
      </c>
      <c r="I69" s="23">
        <f>SUM(I2:I68)</f>
        <v>6088</v>
      </c>
      <c r="J69" s="23">
        <f>SUM(J2:J68)</f>
        <v>5142</v>
      </c>
      <c r="K69" s="23">
        <f>SUM(K2:K68)</f>
        <v>6333</v>
      </c>
      <c r="L69" s="23">
        <f>SUM(L2:L68)</f>
        <v>73692</v>
      </c>
      <c r="N69" s="22" t="s">
        <v>95</v>
      </c>
      <c r="O69" s="23">
        <f>SUM(O2:O68)</f>
        <v>6810</v>
      </c>
      <c r="P69" s="23">
        <f>SUM(P2:P68)</f>
        <v>4938</v>
      </c>
      <c r="Q69" s="23">
        <f>SUM(Q2:Q68)</f>
        <v>1200</v>
      </c>
      <c r="R69" s="23">
        <f>SUM(R2:R68)</f>
        <v>31533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selection activeCell="I3" sqref="I3"/>
    </sheetView>
  </sheetViews>
  <sheetFormatPr defaultRowHeight="14.5" x14ac:dyDescent="0.35"/>
  <cols>
    <col min="1" max="1" width="18.1796875" customWidth="1"/>
    <col min="2" max="2" width="18.26953125" customWidth="1"/>
    <col min="3" max="3" width="20.453125" bestFit="1" customWidth="1"/>
    <col min="4" max="4" width="21.7265625" customWidth="1"/>
    <col min="5" max="5" width="27.7265625" customWidth="1"/>
    <col min="6" max="6" width="19.26953125" customWidth="1"/>
    <col min="7" max="7" width="22.26953125" customWidth="1"/>
  </cols>
  <sheetData>
    <row r="1" spans="1:11" ht="47" thickBot="1" x14ac:dyDescent="0.4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July 1 - 31</v>
      </c>
      <c r="E1" s="6" t="s">
        <v>98</v>
      </c>
      <c r="F1" s="26" t="str">
        <f>"DHS funds Obligated 
"&amp;TEXT(K2,"mmmm")&amp;" 1 - "&amp;DAY(EOMONTH(K2,0))</f>
        <v>DHS funds Obligated 
July 1 - 31</v>
      </c>
      <c r="G1" s="26" t="s">
        <v>99</v>
      </c>
    </row>
    <row r="2" spans="1:11" ht="16" thickBot="1" x14ac:dyDescent="0.4">
      <c r="A2" s="28" t="s">
        <v>28</v>
      </c>
      <c r="B2" s="7">
        <f>'ERAP 2 Financial'!B2+'ERAP 1 Financial'!B2</f>
        <v>0</v>
      </c>
      <c r="C2" s="8">
        <f>'ERAP 2 Financial'!C2+'ERAP 1 Financial'!C2</f>
        <v>12177485.83</v>
      </c>
      <c r="D2" s="9">
        <f>'ERAP 2 Financial'!D2+'ERAP 1 Financial'!D2</f>
        <v>432333.1</v>
      </c>
      <c r="E2" s="9">
        <f>'ERAP 2 Financial'!E2+'ERAP 1 Financial'!E2</f>
        <v>5794211.21</v>
      </c>
      <c r="F2" s="9">
        <f>'ERAP 2 Financial'!F2+'ERAP 1 Financial'!F2</f>
        <v>0</v>
      </c>
      <c r="G2" s="9">
        <f>'ERAP 2 Financial'!G2+'ERAP 1 Financial'!G2</f>
        <v>5794211.21</v>
      </c>
      <c r="K2" s="27">
        <f>'Combined Report Numbers'!F1</f>
        <v>44743</v>
      </c>
    </row>
    <row r="3" spans="1:11" ht="16" thickBot="1" x14ac:dyDescent="0.4">
      <c r="A3" s="28" t="s">
        <v>29</v>
      </c>
      <c r="B3" s="10">
        <f>'ERAP 2 Financial'!B3+'ERAP 1 Financial'!B3</f>
        <v>75907322.199999988</v>
      </c>
      <c r="C3" s="8">
        <f>'ERAP 2 Financial'!C3+'ERAP 1 Financial'!C3</f>
        <v>93664341.219999999</v>
      </c>
      <c r="D3" s="9">
        <f>'ERAP 2 Financial'!D3+'ERAP 1 Financial'!D3</f>
        <v>2008921.91</v>
      </c>
      <c r="E3" s="9">
        <f>'ERAP 2 Financial'!E3+'ERAP 1 Financial'!E3</f>
        <v>19835052.780000001</v>
      </c>
      <c r="F3" s="9">
        <f>'ERAP 2 Financial'!F3+'ERAP 1 Financial'!F3</f>
        <v>0</v>
      </c>
      <c r="G3" s="9">
        <f>'ERAP 2 Financial'!G3+'ERAP 1 Financial'!G3</f>
        <v>19835052.780000001</v>
      </c>
    </row>
    <row r="4" spans="1:11" ht="16" thickBot="1" x14ac:dyDescent="0.4">
      <c r="A4" s="28" t="s">
        <v>30</v>
      </c>
      <c r="B4" s="7">
        <f>'ERAP 2 Financial'!B4+'ERAP 1 Financial'!B4</f>
        <v>0</v>
      </c>
      <c r="C4" s="8">
        <f>'ERAP 2 Financial'!C4+'ERAP 1 Financial'!C4</f>
        <v>7728234.8599999994</v>
      </c>
      <c r="D4" s="9">
        <f>'ERAP 2 Financial'!D4+'ERAP 1 Financial'!D4</f>
        <v>398688.75</v>
      </c>
      <c r="E4" s="9">
        <f>'ERAP 2 Financial'!E4+'ERAP 1 Financial'!E4</f>
        <v>2628669.75</v>
      </c>
      <c r="F4" s="9">
        <f>'ERAP 2 Financial'!F4+'ERAP 1 Financial'!F4</f>
        <v>0</v>
      </c>
      <c r="G4" s="9">
        <f>'ERAP 2 Financial'!G4+'ERAP 1 Financial'!G4</f>
        <v>2628669.75</v>
      </c>
    </row>
    <row r="5" spans="1:11" ht="16" thickBot="1" x14ac:dyDescent="0.4">
      <c r="A5" s="28" t="s">
        <v>31</v>
      </c>
      <c r="B5" s="7">
        <f>'ERAP 2 Financial'!B5+'ERAP 1 Financial'!B5</f>
        <v>0</v>
      </c>
      <c r="C5" s="8">
        <f>'ERAP 2 Financial'!C5+'ERAP 1 Financial'!C5</f>
        <v>19855225.619999997</v>
      </c>
      <c r="D5" s="9">
        <f>'ERAP 2 Financial'!D5+'ERAP 1 Financial'!D5</f>
        <v>281059.52</v>
      </c>
      <c r="E5" s="9">
        <f>'ERAP 2 Financial'!E5+'ERAP 1 Financial'!E5</f>
        <v>9826072.8100000005</v>
      </c>
      <c r="F5" s="9">
        <f>'ERAP 2 Financial'!F5+'ERAP 1 Financial'!F5</f>
        <v>184149.44</v>
      </c>
      <c r="G5" s="9">
        <f>'ERAP 2 Financial'!G5+'ERAP 1 Financial'!G5</f>
        <v>9641923.370000001</v>
      </c>
    </row>
    <row r="6" spans="1:11" ht="16" thickBot="1" x14ac:dyDescent="0.4">
      <c r="A6" s="28" t="s">
        <v>32</v>
      </c>
      <c r="B6" s="7">
        <f>'ERAP 2 Financial'!B6+'ERAP 1 Financial'!B6</f>
        <v>0</v>
      </c>
      <c r="C6" s="8">
        <f>'ERAP 2 Financial'!C6+'ERAP 1 Financial'!C6</f>
        <v>4530923.6100000003</v>
      </c>
      <c r="D6" s="9">
        <f>'ERAP 2 Financial'!D6+'ERAP 1 Financial'!D6</f>
        <v>133063.47</v>
      </c>
      <c r="E6" s="9">
        <f>'ERAP 2 Financial'!E6+'ERAP 1 Financial'!E6</f>
        <v>2921138.6199999996</v>
      </c>
      <c r="F6" s="9">
        <f>'ERAP 2 Financial'!F6+'ERAP 1 Financial'!F6</f>
        <v>0</v>
      </c>
      <c r="G6" s="9">
        <f>'ERAP 2 Financial'!G6+'ERAP 1 Financial'!G6</f>
        <v>2921138.6199999996</v>
      </c>
    </row>
    <row r="7" spans="1:11" ht="16" thickBot="1" x14ac:dyDescent="0.4">
      <c r="A7" s="28" t="s">
        <v>33</v>
      </c>
      <c r="B7" s="10">
        <f>'ERAP 2 Financial'!B7+'ERAP 1 Financial'!B7</f>
        <v>25205905.5</v>
      </c>
      <c r="C7" s="8">
        <f>'ERAP 2 Financial'!C7+'ERAP 1 Financial'!C7</f>
        <v>30257479.93</v>
      </c>
      <c r="D7" s="9">
        <f>'ERAP 2 Financial'!D7+'ERAP 1 Financial'!D7</f>
        <v>642150.09999999986</v>
      </c>
      <c r="E7" s="9">
        <f>'ERAP 2 Financial'!E7+'ERAP 1 Financial'!E7</f>
        <v>13747969.279999999</v>
      </c>
      <c r="F7" s="9">
        <f>'ERAP 2 Financial'!F7+'ERAP 1 Financial'!F7</f>
        <v>0</v>
      </c>
      <c r="G7" s="9">
        <f>'ERAP 2 Financial'!G7+'ERAP 1 Financial'!G7</f>
        <v>13747969.279999999</v>
      </c>
    </row>
    <row r="8" spans="1:11" ht="16" thickBot="1" x14ac:dyDescent="0.4">
      <c r="A8" s="28" t="s">
        <v>34</v>
      </c>
      <c r="B8" s="7">
        <f>'ERAP 2 Financial'!B8+'ERAP 1 Financial'!B8</f>
        <v>0</v>
      </c>
      <c r="C8" s="8">
        <f>'ERAP 2 Financial'!C8+'ERAP 1 Financial'!C8</f>
        <v>14544267.02</v>
      </c>
      <c r="D8" s="9">
        <f>'ERAP 2 Financial'!D8+'ERAP 1 Financial'!D8</f>
        <v>570892.81000000006</v>
      </c>
      <c r="E8" s="9">
        <f>'ERAP 2 Financial'!E8+'ERAP 1 Financial'!E8</f>
        <v>6162410.0100000007</v>
      </c>
      <c r="F8" s="9">
        <f>'ERAP 2 Financial'!F8+'ERAP 1 Financial'!F8</f>
        <v>50794.990000000005</v>
      </c>
      <c r="G8" s="9">
        <f>'ERAP 2 Financial'!G8+'ERAP 1 Financial'!G8</f>
        <v>6111615.0200000005</v>
      </c>
    </row>
    <row r="9" spans="1:11" ht="16" thickBot="1" x14ac:dyDescent="0.4">
      <c r="A9" s="28" t="s">
        <v>35</v>
      </c>
      <c r="B9" s="7">
        <f>'ERAP 2 Financial'!B9+'ERAP 1 Financial'!B9</f>
        <v>0</v>
      </c>
      <c r="C9" s="8">
        <f>'ERAP 2 Financial'!C9+'ERAP 1 Financial'!C9</f>
        <v>6995118.9299999997</v>
      </c>
      <c r="D9" s="9">
        <f>'ERAP 2 Financial'!D9+'ERAP 1 Financial'!D9</f>
        <v>229111.01</v>
      </c>
      <c r="E9" s="9">
        <f>'ERAP 2 Financial'!E9+'ERAP 1 Financial'!E9</f>
        <v>2752448.7</v>
      </c>
      <c r="F9" s="9">
        <f>'ERAP 2 Financial'!F9+'ERAP 1 Financial'!F9</f>
        <v>0</v>
      </c>
      <c r="G9" s="9">
        <f>'ERAP 2 Financial'!G9+'ERAP 1 Financial'!G9</f>
        <v>2752448.7</v>
      </c>
    </row>
    <row r="10" spans="1:11" ht="16" thickBot="1" x14ac:dyDescent="0.4">
      <c r="A10" s="28" t="s">
        <v>36</v>
      </c>
      <c r="B10" s="10">
        <f>'ERAP 2 Financial'!B10+'ERAP 1 Financial'!B10</f>
        <v>33533184.5</v>
      </c>
      <c r="C10" s="8">
        <f>'ERAP 2 Financial'!C10+'ERAP 1 Financial'!C10</f>
        <v>39878070.549999997</v>
      </c>
      <c r="D10" s="9">
        <f>'ERAP 2 Financial'!D10+'ERAP 1 Financial'!D10</f>
        <v>2216658.37</v>
      </c>
      <c r="E10" s="9">
        <f>'ERAP 2 Financial'!E10+'ERAP 1 Financial'!E10</f>
        <v>15927623.93</v>
      </c>
      <c r="F10" s="9">
        <f>'ERAP 2 Financial'!F10+'ERAP 1 Financial'!F10</f>
        <v>0</v>
      </c>
      <c r="G10" s="9">
        <f>'ERAP 2 Financial'!G10+'ERAP 1 Financial'!G10</f>
        <v>15927623.93</v>
      </c>
    </row>
    <row r="11" spans="1:11" ht="16" thickBot="1" x14ac:dyDescent="0.4">
      <c r="A11" s="28" t="s">
        <v>37</v>
      </c>
      <c r="B11" s="7">
        <f>'ERAP 2 Financial'!B11+'ERAP 1 Financial'!B11</f>
        <v>0</v>
      </c>
      <c r="C11" s="8">
        <f>'ERAP 2 Financial'!C11+'ERAP 1 Financial'!C11</f>
        <v>18023382.090000004</v>
      </c>
      <c r="D11" s="9">
        <f>'ERAP 2 Financial'!D11+'ERAP 1 Financial'!D11</f>
        <v>191589.55</v>
      </c>
      <c r="E11" s="9">
        <f>'ERAP 2 Financial'!E11+'ERAP 1 Financial'!E11</f>
        <v>9980230.6199999992</v>
      </c>
      <c r="F11" s="9">
        <f>'ERAP 2 Financial'!F11+'ERAP 1 Financial'!F11</f>
        <v>0</v>
      </c>
      <c r="G11" s="9">
        <f>'ERAP 2 Financial'!G11+'ERAP 1 Financial'!G11</f>
        <v>9980230.6199999992</v>
      </c>
    </row>
    <row r="12" spans="1:11" ht="16" thickBot="1" x14ac:dyDescent="0.4">
      <c r="A12" s="28" t="s">
        <v>38</v>
      </c>
      <c r="B12" s="7">
        <f>'ERAP 2 Financial'!B12+'ERAP 1 Financial'!B12</f>
        <v>0</v>
      </c>
      <c r="C12" s="8">
        <f>'ERAP 2 Financial'!C12+'ERAP 1 Financial'!C12</f>
        <v>12032416.34</v>
      </c>
      <c r="D12" s="9">
        <f>'ERAP 2 Financial'!D12+'ERAP 1 Financial'!D12</f>
        <v>468062.99</v>
      </c>
      <c r="E12" s="9">
        <f>'ERAP 2 Financial'!E12+'ERAP 1 Financial'!E12</f>
        <v>8147259.0199999996</v>
      </c>
      <c r="F12" s="9">
        <f>'ERAP 2 Financial'!F12+'ERAP 1 Financial'!F12</f>
        <v>0</v>
      </c>
      <c r="G12" s="9">
        <f>'ERAP 2 Financial'!G12+'ERAP 1 Financial'!G12</f>
        <v>8147259.0199999996</v>
      </c>
    </row>
    <row r="13" spans="1:11" ht="16" thickBot="1" x14ac:dyDescent="0.4">
      <c r="A13" s="28" t="s">
        <v>39</v>
      </c>
      <c r="B13" s="7">
        <f>'ERAP 2 Financial'!B13+'ERAP 1 Financial'!B13</f>
        <v>0</v>
      </c>
      <c r="C13" s="8">
        <f>'ERAP 2 Financial'!C13+'ERAP 1 Financial'!C13</f>
        <v>556182.89999999991</v>
      </c>
      <c r="D13" s="9">
        <f>'ERAP 2 Financial'!D13+'ERAP 1 Financial'!D13</f>
        <v>6401.2800000000007</v>
      </c>
      <c r="E13" s="9">
        <f>'ERAP 2 Financial'!E13+'ERAP 1 Financial'!E13</f>
        <v>163983.28</v>
      </c>
      <c r="F13" s="9">
        <f>'ERAP 2 Financial'!F13+'ERAP 1 Financial'!F13</f>
        <v>0</v>
      </c>
      <c r="G13" s="9">
        <f>'ERAP 2 Financial'!G13+'ERAP 1 Financial'!G13</f>
        <v>163983.28</v>
      </c>
    </row>
    <row r="14" spans="1:11" ht="16" thickBot="1" x14ac:dyDescent="0.4">
      <c r="A14" s="28" t="s">
        <v>40</v>
      </c>
      <c r="B14" s="7">
        <f>'ERAP 2 Financial'!B14+'ERAP 1 Financial'!B14</f>
        <v>0</v>
      </c>
      <c r="C14" s="8">
        <f>'ERAP 2 Financial'!C14+'ERAP 1 Financial'!C14</f>
        <v>6394071.6399999997</v>
      </c>
      <c r="D14" s="9">
        <f>'ERAP 2 Financial'!D14+'ERAP 1 Financial'!D14</f>
        <v>176338</v>
      </c>
      <c r="E14" s="9">
        <f>'ERAP 2 Financial'!E14+'ERAP 1 Financial'!E14</f>
        <v>3264608.64</v>
      </c>
      <c r="F14" s="9">
        <f>'ERAP 2 Financial'!F14+'ERAP 1 Financial'!F14</f>
        <v>5635</v>
      </c>
      <c r="G14" s="9">
        <f>'ERAP 2 Financial'!G14+'ERAP 1 Financial'!G14</f>
        <v>3258973.64</v>
      </c>
    </row>
    <row r="15" spans="1:11" ht="16" thickBot="1" x14ac:dyDescent="0.4">
      <c r="A15" s="28" t="s">
        <v>41</v>
      </c>
      <c r="B15" s="7">
        <f>'ERAP 2 Financial'!B15+'ERAP 1 Financial'!B15</f>
        <v>0</v>
      </c>
      <c r="C15" s="8">
        <f>'ERAP 2 Financial'!C15+'ERAP 1 Financial'!C15</f>
        <v>20309368.34</v>
      </c>
      <c r="D15" s="9">
        <f>'ERAP 2 Financial'!D15+'ERAP 1 Financial'!D15</f>
        <v>809411.04999999993</v>
      </c>
      <c r="E15" s="9">
        <f>'ERAP 2 Financial'!E15+'ERAP 1 Financial'!E15</f>
        <v>8992044.3100000005</v>
      </c>
      <c r="F15" s="9">
        <f>'ERAP 2 Financial'!F15+'ERAP 1 Financial'!F15</f>
        <v>0</v>
      </c>
      <c r="G15" s="9">
        <f>'ERAP 2 Financial'!G15+'ERAP 1 Financial'!G15</f>
        <v>8992044.3100000005</v>
      </c>
    </row>
    <row r="16" spans="1:11" ht="16" thickBot="1" x14ac:dyDescent="0.4">
      <c r="A16" s="28" t="s">
        <v>42</v>
      </c>
      <c r="B16" s="10">
        <f>'ERAP 2 Financial'!B16+'ERAP 1 Financial'!B16</f>
        <v>28020680.699999999</v>
      </c>
      <c r="C16" s="8">
        <f>'ERAP 2 Financial'!C16+'ERAP 1 Financial'!C16</f>
        <v>31816094.34</v>
      </c>
      <c r="D16" s="9">
        <f>'ERAP 2 Financial'!D16+'ERAP 1 Financial'!D16</f>
        <v>1034955.8</v>
      </c>
      <c r="E16" s="9">
        <f>'ERAP 2 Financial'!E16+'ERAP 1 Financial'!E16</f>
        <v>24777525.350000001</v>
      </c>
      <c r="F16" s="9">
        <f>'ERAP 2 Financial'!F16+'ERAP 1 Financial'!F16</f>
        <v>0</v>
      </c>
      <c r="G16" s="9">
        <f>'ERAP 2 Financial'!G16+'ERAP 1 Financial'!G16</f>
        <v>24777525.350000001</v>
      </c>
    </row>
    <row r="17" spans="1:7" ht="16" thickBot="1" x14ac:dyDescent="0.4">
      <c r="A17" s="28" t="s">
        <v>43</v>
      </c>
      <c r="B17" s="7">
        <f>'ERAP 2 Financial'!B17+'ERAP 1 Financial'!B17</f>
        <v>0</v>
      </c>
      <c r="C17" s="8">
        <f>'ERAP 2 Financial'!C17+'ERAP 1 Financial'!C17</f>
        <v>4430168.7200000007</v>
      </c>
      <c r="D17" s="9">
        <f>'ERAP 2 Financial'!D17+'ERAP 1 Financial'!D17</f>
        <v>273535.06</v>
      </c>
      <c r="E17" s="9">
        <f>'ERAP 2 Financial'!E17+'ERAP 1 Financial'!E17</f>
        <v>615712.59</v>
      </c>
      <c r="F17" s="9">
        <f>'ERAP 2 Financial'!F17+'ERAP 1 Financial'!F17</f>
        <v>0</v>
      </c>
      <c r="G17" s="9">
        <f>'ERAP 2 Financial'!G17+'ERAP 1 Financial'!G17</f>
        <v>615712.59</v>
      </c>
    </row>
    <row r="18" spans="1:7" ht="16" thickBot="1" x14ac:dyDescent="0.4">
      <c r="A18" s="28" t="s">
        <v>44</v>
      </c>
      <c r="B18" s="7">
        <f>'ERAP 2 Financial'!B18+'ERAP 1 Financial'!B18</f>
        <v>0</v>
      </c>
      <c r="C18" s="8">
        <f>'ERAP 2 Financial'!C18+'ERAP 1 Financial'!C18</f>
        <v>9584143.5</v>
      </c>
      <c r="D18" s="9">
        <f>'ERAP 2 Financial'!D18+'ERAP 1 Financial'!D18</f>
        <v>198453.95</v>
      </c>
      <c r="E18" s="9">
        <f>'ERAP 2 Financial'!E18+'ERAP 1 Financial'!E18</f>
        <v>2715030.02</v>
      </c>
      <c r="F18" s="9">
        <f>'ERAP 2 Financial'!F18+'ERAP 1 Financial'!F18</f>
        <v>44811.53</v>
      </c>
      <c r="G18" s="9">
        <f>'ERAP 2 Financial'!G18+'ERAP 1 Financial'!G18</f>
        <v>2670218.4900000002</v>
      </c>
    </row>
    <row r="19" spans="1:7" ht="16" thickBot="1" x14ac:dyDescent="0.4">
      <c r="A19" s="28" t="s">
        <v>45</v>
      </c>
      <c r="B19" s="7">
        <f>'ERAP 2 Financial'!B19+'ERAP 1 Financial'!B19</f>
        <v>0</v>
      </c>
      <c r="C19" s="8">
        <f>'ERAP 2 Financial'!C19+'ERAP 1 Financial'!C19</f>
        <v>4135751.3899999997</v>
      </c>
      <c r="D19" s="9">
        <f>'ERAP 2 Financial'!D19+'ERAP 1 Financial'!D19</f>
        <v>224948.72</v>
      </c>
      <c r="E19" s="9">
        <f>'ERAP 2 Financial'!E19+'ERAP 1 Financial'!E19</f>
        <v>1363300.48</v>
      </c>
      <c r="F19" s="9">
        <f>'ERAP 2 Financial'!F19+'ERAP 1 Financial'!F19</f>
        <v>474270</v>
      </c>
      <c r="G19" s="9">
        <f>'ERAP 2 Financial'!G19+'ERAP 1 Financial'!G19</f>
        <v>889030.48</v>
      </c>
    </row>
    <row r="20" spans="1:7" ht="16" thickBot="1" x14ac:dyDescent="0.4">
      <c r="A20" s="28" t="s">
        <v>46</v>
      </c>
      <c r="B20" s="7">
        <f>'ERAP 2 Financial'!B20+'ERAP 1 Financial'!B20</f>
        <v>0</v>
      </c>
      <c r="C20" s="8">
        <f>'ERAP 2 Financial'!C20+'ERAP 1 Financial'!C20</f>
        <v>7755573.4900000002</v>
      </c>
      <c r="D20" s="9">
        <f>'ERAP 2 Financial'!D20+'ERAP 1 Financial'!D20</f>
        <v>138062.55000000002</v>
      </c>
      <c r="E20" s="9">
        <f>'ERAP 2 Financial'!E20+'ERAP 1 Financial'!E20</f>
        <v>2544945.52</v>
      </c>
      <c r="F20" s="9">
        <f>'ERAP 2 Financial'!F20+'ERAP 1 Financial'!F20</f>
        <v>0</v>
      </c>
      <c r="G20" s="9">
        <f>'ERAP 2 Financial'!G20+'ERAP 1 Financial'!G20</f>
        <v>2544945.52</v>
      </c>
    </row>
    <row r="21" spans="1:7" ht="16" thickBot="1" x14ac:dyDescent="0.4">
      <c r="A21" s="28" t="s">
        <v>47</v>
      </c>
      <c r="B21" s="7">
        <f>'ERAP 2 Financial'!B21+'ERAP 1 Financial'!B21</f>
        <v>0</v>
      </c>
      <c r="C21" s="8">
        <f>'ERAP 2 Financial'!C21+'ERAP 1 Financial'!C21</f>
        <v>10738031.219999999</v>
      </c>
      <c r="D21" s="9">
        <f>'ERAP 2 Financial'!D21+'ERAP 1 Financial'!D21</f>
        <v>312344.11000000004</v>
      </c>
      <c r="E21" s="9">
        <f>'ERAP 2 Financial'!E21+'ERAP 1 Financial'!E21</f>
        <v>2416481.89</v>
      </c>
      <c r="F21" s="9">
        <f>'ERAP 2 Financial'!F21+'ERAP 1 Financial'!F21</f>
        <v>140991.43</v>
      </c>
      <c r="G21" s="9">
        <f>'ERAP 2 Financial'!G21+'ERAP 1 Financial'!G21</f>
        <v>2275490.46</v>
      </c>
    </row>
    <row r="22" spans="1:7" ht="16" thickBot="1" x14ac:dyDescent="0.4">
      <c r="A22" s="28" t="s">
        <v>48</v>
      </c>
      <c r="B22" s="10">
        <f>'ERAP 2 Financial'!B22+'ERAP 1 Financial'!B22</f>
        <v>13523330.699999999</v>
      </c>
      <c r="C22" s="8">
        <f>'ERAP 2 Financial'!C22+'ERAP 1 Financial'!C22</f>
        <v>9152284.4700000007</v>
      </c>
      <c r="D22" s="9">
        <f>'ERAP 2 Financial'!D22+'ERAP 1 Financial'!D22</f>
        <v>0</v>
      </c>
      <c r="E22" s="9">
        <f>'ERAP 2 Financial'!E22+'ERAP 1 Financial'!E22</f>
        <v>8304220.3799999999</v>
      </c>
      <c r="F22" s="9">
        <f>'ERAP 2 Financial'!F22+'ERAP 1 Financial'!F22</f>
        <v>0</v>
      </c>
      <c r="G22" s="9">
        <f>'ERAP 2 Financial'!G22+'ERAP 1 Financial'!G22</f>
        <v>8304220.3799999999</v>
      </c>
    </row>
    <row r="23" spans="1:7" ht="16" thickBot="1" x14ac:dyDescent="0.4">
      <c r="A23" s="28" t="s">
        <v>49</v>
      </c>
      <c r="B23" s="10">
        <f>'ERAP 2 Financial'!B23+'ERAP 1 Financial'!B23</f>
        <v>14853887.199999999</v>
      </c>
      <c r="C23" s="8">
        <f>'ERAP 2 Financial'!C23+'ERAP 1 Financial'!C23</f>
        <v>18869602.670000002</v>
      </c>
      <c r="D23" s="9">
        <f>'ERAP 2 Financial'!D23+'ERAP 1 Financial'!D23</f>
        <v>234592.95999999996</v>
      </c>
      <c r="E23" s="9">
        <f>'ERAP 2 Financial'!E23+'ERAP 1 Financial'!E23</f>
        <v>9297629.5800000001</v>
      </c>
      <c r="F23" s="9">
        <f>'ERAP 2 Financial'!F23+'ERAP 1 Financial'!F23</f>
        <v>2193.9899999999998</v>
      </c>
      <c r="G23" s="9">
        <f>'ERAP 2 Financial'!G23+'ERAP 1 Financial'!G23</f>
        <v>9295435.5899999999</v>
      </c>
    </row>
    <row r="24" spans="1:7" ht="16" thickBot="1" x14ac:dyDescent="0.4">
      <c r="A24" s="28" t="s">
        <v>50</v>
      </c>
      <c r="B24" s="10">
        <f>'ERAP 2 Financial'!B24+'ERAP 1 Financial'!B24</f>
        <v>30249465.600000001</v>
      </c>
      <c r="C24" s="8">
        <f>'ERAP 2 Financial'!C24+'ERAP 1 Financial'!C24</f>
        <v>44634200.530000001</v>
      </c>
      <c r="D24" s="9">
        <f>'ERAP 2 Financial'!D24+'ERAP 1 Financial'!D24</f>
        <v>727156.06</v>
      </c>
      <c r="E24" s="9">
        <f>'ERAP 2 Financial'!E24+'ERAP 1 Financial'!E24</f>
        <v>12517911.370000001</v>
      </c>
      <c r="F24" s="9">
        <f>'ERAP 2 Financial'!F24+'ERAP 1 Financial'!F24</f>
        <v>826271</v>
      </c>
      <c r="G24" s="9">
        <f>'ERAP 2 Financial'!G24+'ERAP 1 Financial'!G24</f>
        <v>11691640.370000001</v>
      </c>
    </row>
    <row r="25" spans="1:7" ht="16" thickBot="1" x14ac:dyDescent="0.4">
      <c r="A25" s="28" t="s">
        <v>51</v>
      </c>
      <c r="B25" s="7">
        <f>'ERAP 2 Financial'!B25+'ERAP 1 Financial'!B25</f>
        <v>0</v>
      </c>
      <c r="C25" s="8">
        <f>'ERAP 2 Financial'!C25+'ERAP 1 Financial'!C25</f>
        <v>3376001.6100000003</v>
      </c>
      <c r="D25" s="9">
        <f>'ERAP 2 Financial'!D25+'ERAP 1 Financial'!D25</f>
        <v>63123.179999999993</v>
      </c>
      <c r="E25" s="9">
        <f>'ERAP 2 Financial'!E25+'ERAP 1 Financial'!E25</f>
        <v>1508252.95</v>
      </c>
      <c r="F25" s="9">
        <f>'ERAP 2 Financial'!F25+'ERAP 1 Financial'!F25</f>
        <v>0</v>
      </c>
      <c r="G25" s="9">
        <f>'ERAP 2 Financial'!G25+'ERAP 1 Financial'!G25</f>
        <v>1508252.95</v>
      </c>
    </row>
    <row r="26" spans="1:7" ht="16" thickBot="1" x14ac:dyDescent="0.4">
      <c r="A26" s="28" t="s">
        <v>52</v>
      </c>
      <c r="B26" s="10">
        <f>'ERAP 2 Financial'!B26+'ERAP 1 Financial'!B26</f>
        <v>14396420</v>
      </c>
      <c r="C26" s="8">
        <f>'ERAP 2 Financial'!C26+'ERAP 1 Financial'!C26</f>
        <v>20105806.390000001</v>
      </c>
      <c r="D26" s="9">
        <f>'ERAP 2 Financial'!D26+'ERAP 1 Financial'!D26</f>
        <v>824747.26</v>
      </c>
      <c r="E26" s="9">
        <f>'ERAP 2 Financial'!E26+'ERAP 1 Financial'!E26</f>
        <v>1568006.69</v>
      </c>
      <c r="F26" s="9">
        <f>'ERAP 2 Financial'!F26+'ERAP 1 Financial'!F26</f>
        <v>0</v>
      </c>
      <c r="G26" s="9">
        <f>'ERAP 2 Financial'!G26+'ERAP 1 Financial'!G26</f>
        <v>1568006.69</v>
      </c>
    </row>
    <row r="27" spans="1:7" ht="16" thickBot="1" x14ac:dyDescent="0.4">
      <c r="A27" s="28" t="s">
        <v>53</v>
      </c>
      <c r="B27" s="7">
        <f>'ERAP 2 Financial'!B27+'ERAP 1 Financial'!B27</f>
        <v>0</v>
      </c>
      <c r="C27" s="8">
        <f>'ERAP 2 Financial'!C27+'ERAP 1 Financial'!C27</f>
        <v>12935175.26</v>
      </c>
      <c r="D27" s="9">
        <f>'ERAP 2 Financial'!D27+'ERAP 1 Financial'!D27</f>
        <v>533314.61</v>
      </c>
      <c r="E27" s="9">
        <f>'ERAP 2 Financial'!E27+'ERAP 1 Financial'!E27</f>
        <v>5916448.3499999996</v>
      </c>
      <c r="F27" s="9">
        <f>'ERAP 2 Financial'!F27+'ERAP 1 Financial'!F27</f>
        <v>775965.98</v>
      </c>
      <c r="G27" s="9">
        <f>'ERAP 2 Financial'!G27+'ERAP 1 Financial'!G27</f>
        <v>5140482.3699999992</v>
      </c>
    </row>
    <row r="28" spans="1:7" ht="16" thickBot="1" x14ac:dyDescent="0.4">
      <c r="A28" s="28" t="s">
        <v>54</v>
      </c>
      <c r="B28" s="7">
        <f>'ERAP 2 Financial'!B28+'ERAP 1 Financial'!B28</f>
        <v>0</v>
      </c>
      <c r="C28" s="8">
        <f>'ERAP 2 Financial'!C28+'ERAP 1 Financial'!C28</f>
        <v>446210.24</v>
      </c>
      <c r="D28" s="9">
        <f>'ERAP 2 Financial'!D28+'ERAP 1 Financial'!D28</f>
        <v>5557.11</v>
      </c>
      <c r="E28" s="9">
        <f>'ERAP 2 Financial'!E28+'ERAP 1 Financial'!E28</f>
        <v>372281.31</v>
      </c>
      <c r="F28" s="9">
        <f>'ERAP 2 Financial'!F28+'ERAP 1 Financial'!F28</f>
        <v>223.42</v>
      </c>
      <c r="G28" s="9">
        <f>'ERAP 2 Financial'!G28+'ERAP 1 Financial'!G28</f>
        <v>372057.89</v>
      </c>
    </row>
    <row r="29" spans="1:7" ht="16" thickBot="1" x14ac:dyDescent="0.4">
      <c r="A29" s="28" t="s">
        <v>55</v>
      </c>
      <c r="B29" s="7">
        <f>'ERAP 2 Financial'!B29+'ERAP 1 Financial'!B29</f>
        <v>0</v>
      </c>
      <c r="C29" s="8">
        <f>'ERAP 2 Financial'!C29+'ERAP 1 Financial'!C29</f>
        <v>19389108.879999999</v>
      </c>
      <c r="D29" s="9">
        <f>'ERAP 2 Financial'!D29+'ERAP 1 Financial'!D29</f>
        <v>933354.98</v>
      </c>
      <c r="E29" s="9">
        <f>'ERAP 2 Financial'!E29+'ERAP 1 Financial'!E29</f>
        <v>5177713.7</v>
      </c>
      <c r="F29" s="9">
        <f>'ERAP 2 Financial'!F29+'ERAP 1 Financial'!F29</f>
        <v>0</v>
      </c>
      <c r="G29" s="9">
        <f>'ERAP 2 Financial'!G29+'ERAP 1 Financial'!G29</f>
        <v>5177713.7</v>
      </c>
    </row>
    <row r="30" spans="1:7" ht="16" thickBot="1" x14ac:dyDescent="0.4">
      <c r="A30" s="28" t="s">
        <v>56</v>
      </c>
      <c r="B30" s="7">
        <f>'ERAP 2 Financial'!B30+'ERAP 1 Financial'!B30</f>
        <v>0</v>
      </c>
      <c r="C30" s="8">
        <f>'ERAP 2 Financial'!C30+'ERAP 1 Financial'!C30</f>
        <v>1734629.69</v>
      </c>
      <c r="D30" s="9">
        <f>'ERAP 2 Financial'!D30+'ERAP 1 Financial'!D30</f>
        <v>72358.58</v>
      </c>
      <c r="E30" s="9">
        <f>'ERAP 2 Financial'!E30+'ERAP 1 Financial'!E30</f>
        <v>850838.31</v>
      </c>
      <c r="F30" s="9">
        <f>'ERAP 2 Financial'!F30+'ERAP 1 Financial'!F30</f>
        <v>0</v>
      </c>
      <c r="G30" s="9">
        <f>'ERAP 2 Financial'!G30+'ERAP 1 Financial'!G30</f>
        <v>850838.31</v>
      </c>
    </row>
    <row r="31" spans="1:7" ht="16" thickBot="1" x14ac:dyDescent="0.4">
      <c r="A31" s="28" t="s">
        <v>57</v>
      </c>
      <c r="B31" s="7">
        <f>'ERAP 2 Financial'!B31+'ERAP 1 Financial'!B31</f>
        <v>0</v>
      </c>
      <c r="C31" s="8">
        <f>'ERAP 2 Financial'!C31+'ERAP 1 Financial'!C31</f>
        <v>3161932.54</v>
      </c>
      <c r="D31" s="9">
        <f>'ERAP 2 Financial'!D31+'ERAP 1 Financial'!D31</f>
        <v>42919.670000000006</v>
      </c>
      <c r="E31" s="9">
        <f>'ERAP 2 Financial'!E31+'ERAP 1 Financial'!E31</f>
        <v>2069379.8699999999</v>
      </c>
      <c r="F31" s="9">
        <f>'ERAP 2 Financial'!F31+'ERAP 1 Financial'!F31</f>
        <v>1160.21</v>
      </c>
      <c r="G31" s="9">
        <f>'ERAP 2 Financial'!G31+'ERAP 1 Financial'!G31</f>
        <v>2068219.66</v>
      </c>
    </row>
    <row r="32" spans="1:7" ht="16" thickBot="1" x14ac:dyDescent="0.4">
      <c r="A32" s="28" t="s">
        <v>58</v>
      </c>
      <c r="B32" s="7">
        <f>'ERAP 2 Financial'!B32+'ERAP 1 Financial'!B32</f>
        <v>0</v>
      </c>
      <c r="C32" s="8">
        <f>'ERAP 2 Financial'!C32+'ERAP 1 Financial'!C32</f>
        <v>5023868.66</v>
      </c>
      <c r="D32" s="9">
        <f>'ERAP 2 Financial'!D32+'ERAP 1 Financial'!D32</f>
        <v>176290.91999999998</v>
      </c>
      <c r="E32" s="9">
        <f>'ERAP 2 Financial'!E32+'ERAP 1 Financial'!E32</f>
        <v>2843148.69</v>
      </c>
      <c r="F32" s="9">
        <f>'ERAP 2 Financial'!F32+'ERAP 1 Financial'!F32</f>
        <v>0</v>
      </c>
      <c r="G32" s="9">
        <f>'ERAP 2 Financial'!G32+'ERAP 1 Financial'!G32</f>
        <v>2843148.69</v>
      </c>
    </row>
    <row r="33" spans="1:7" ht="16" thickBot="1" x14ac:dyDescent="0.4">
      <c r="A33" s="28" t="s">
        <v>59</v>
      </c>
      <c r="B33" s="7">
        <f>'ERAP 2 Financial'!B33+'ERAP 1 Financial'!B33</f>
        <v>0</v>
      </c>
      <c r="C33" s="8">
        <f>'ERAP 2 Financial'!C33+'ERAP 1 Financial'!C33</f>
        <v>5939640.9399999995</v>
      </c>
      <c r="D33" s="9">
        <f>'ERAP 2 Financial'!D33+'ERAP 1 Financial'!D33</f>
        <v>133523.74</v>
      </c>
      <c r="E33" s="9">
        <f>'ERAP 2 Financial'!E33+'ERAP 1 Financial'!E33</f>
        <v>4031539.1</v>
      </c>
      <c r="F33" s="9">
        <f>'ERAP 2 Financial'!F33+'ERAP 1 Financial'!F33</f>
        <v>68958.39</v>
      </c>
      <c r="G33" s="9">
        <f>'ERAP 2 Financial'!G33+'ERAP 1 Financial'!G33</f>
        <v>3962580.71</v>
      </c>
    </row>
    <row r="34" spans="1:7" ht="16" thickBot="1" x14ac:dyDescent="0.4">
      <c r="A34" s="28" t="s">
        <v>60</v>
      </c>
      <c r="B34" s="7">
        <f>'ERAP 2 Financial'!B34+'ERAP 1 Financial'!B34</f>
        <v>0</v>
      </c>
      <c r="C34" s="8">
        <f>'ERAP 2 Financial'!C34+'ERAP 1 Financial'!C34</f>
        <v>4648505.2200000007</v>
      </c>
      <c r="D34" s="9">
        <f>'ERAP 2 Financial'!D34+'ERAP 1 Financial'!D34</f>
        <v>216089.82</v>
      </c>
      <c r="E34" s="9">
        <f>'ERAP 2 Financial'!E34+'ERAP 1 Financial'!E34</f>
        <v>2102315.7399999998</v>
      </c>
      <c r="F34" s="9">
        <f>'ERAP 2 Financial'!F34+'ERAP 1 Financial'!F34</f>
        <v>0</v>
      </c>
      <c r="G34" s="9">
        <f>'ERAP 2 Financial'!G34+'ERAP 1 Financial'!G34</f>
        <v>2102315.7399999998</v>
      </c>
    </row>
    <row r="35" spans="1:7" ht="16" thickBot="1" x14ac:dyDescent="0.4">
      <c r="A35" s="28" t="s">
        <v>61</v>
      </c>
      <c r="B35" s="7">
        <f>'ERAP 2 Financial'!B35+'ERAP 1 Financial'!B35</f>
        <v>0</v>
      </c>
      <c r="C35" s="8">
        <f>'ERAP 2 Financial'!C35+'ERAP 1 Financial'!C35</f>
        <v>1708643.4000000001</v>
      </c>
      <c r="D35" s="9">
        <f>'ERAP 2 Financial'!D35+'ERAP 1 Financial'!D35</f>
        <v>43580.06</v>
      </c>
      <c r="E35" s="9">
        <f>'ERAP 2 Financial'!E35+'ERAP 1 Financial'!E35</f>
        <v>1248952.25</v>
      </c>
      <c r="F35" s="9">
        <f>'ERAP 2 Financial'!F35+'ERAP 1 Financial'!F35</f>
        <v>0</v>
      </c>
      <c r="G35" s="9">
        <f>'ERAP 2 Financial'!G35+'ERAP 1 Financial'!G35</f>
        <v>1248952.25</v>
      </c>
    </row>
    <row r="36" spans="1:7" ht="16" thickBot="1" x14ac:dyDescent="0.4">
      <c r="A36" s="28" t="s">
        <v>62</v>
      </c>
      <c r="B36" s="10">
        <f>'ERAP 2 Financial'!B36+'ERAP 1 Financial'!B36</f>
        <v>11191107.300000001</v>
      </c>
      <c r="C36" s="8">
        <f>'ERAP 2 Financial'!C36+'ERAP 1 Financial'!C36</f>
        <v>15161320.91</v>
      </c>
      <c r="D36" s="9">
        <f>'ERAP 2 Financial'!D36+'ERAP 1 Financial'!D36</f>
        <v>873674.49</v>
      </c>
      <c r="E36" s="9">
        <f>'ERAP 2 Financial'!E36+'ERAP 1 Financial'!E36</f>
        <v>4857267.6500000004</v>
      </c>
      <c r="F36" s="9">
        <f>'ERAP 2 Financial'!F36+'ERAP 1 Financial'!F36</f>
        <v>520812</v>
      </c>
      <c r="G36" s="9">
        <f>'ERAP 2 Financial'!G36+'ERAP 1 Financial'!G36</f>
        <v>4336455.6500000004</v>
      </c>
    </row>
    <row r="37" spans="1:7" ht="16" thickBot="1" x14ac:dyDescent="0.4">
      <c r="A37" s="28" t="s">
        <v>63</v>
      </c>
      <c r="B37" s="10">
        <f>'ERAP 2 Financial'!B37+'ERAP 1 Financial'!B37</f>
        <v>29127387.300000001</v>
      </c>
      <c r="C37" s="8">
        <f>'ERAP 2 Financial'!C37+'ERAP 1 Financial'!C37</f>
        <v>36022581.68</v>
      </c>
      <c r="D37" s="9">
        <f>'ERAP 2 Financial'!D37+'ERAP 1 Financial'!D37</f>
        <v>0</v>
      </c>
      <c r="E37" s="9">
        <f>'ERAP 2 Financial'!E37+'ERAP 1 Financial'!E37</f>
        <v>16977098.690000001</v>
      </c>
      <c r="F37" s="9">
        <f>'ERAP 2 Financial'!F37+'ERAP 1 Financial'!F37</f>
        <v>0</v>
      </c>
      <c r="G37" s="9">
        <f>'ERAP 2 Financial'!G37+'ERAP 1 Financial'!G37</f>
        <v>16977098.690000001</v>
      </c>
    </row>
    <row r="38" spans="1:7" ht="16" thickBot="1" x14ac:dyDescent="0.4">
      <c r="A38" s="28" t="s">
        <v>64</v>
      </c>
      <c r="B38" s="7">
        <f>'ERAP 2 Financial'!B38+'ERAP 1 Financial'!B38</f>
        <v>0</v>
      </c>
      <c r="C38" s="8">
        <f>'ERAP 2 Financial'!C38+'ERAP 1 Financial'!C38</f>
        <v>8708647.8599999994</v>
      </c>
      <c r="D38" s="9">
        <f>'ERAP 2 Financial'!D38+'ERAP 1 Financial'!D38</f>
        <v>271029.49</v>
      </c>
      <c r="E38" s="9">
        <f>'ERAP 2 Financial'!E38+'ERAP 1 Financial'!E38</f>
        <v>4294086.3</v>
      </c>
      <c r="F38" s="9">
        <f>'ERAP 2 Financial'!F38+'ERAP 1 Financial'!F38</f>
        <v>0</v>
      </c>
      <c r="G38" s="9">
        <f>'ERAP 2 Financial'!G38+'ERAP 1 Financial'!G38</f>
        <v>4294086.3</v>
      </c>
    </row>
    <row r="39" spans="1:7" ht="16" thickBot="1" x14ac:dyDescent="0.4">
      <c r="A39" s="28" t="s">
        <v>65</v>
      </c>
      <c r="B39" s="7">
        <f>'ERAP 2 Financial'!B39+'ERAP 1 Financial'!B39</f>
        <v>0</v>
      </c>
      <c r="C39" s="8">
        <f>'ERAP 2 Financial'!C39+'ERAP 1 Financial'!C39</f>
        <v>13757433.009999998</v>
      </c>
      <c r="D39" s="9">
        <f>'ERAP 2 Financial'!D39+'ERAP 1 Financial'!D39</f>
        <v>374053.37</v>
      </c>
      <c r="E39" s="9">
        <f>'ERAP 2 Financial'!E39+'ERAP 1 Financial'!E39</f>
        <v>8091371.4400000004</v>
      </c>
      <c r="F39" s="9">
        <f>'ERAP 2 Financial'!F39+'ERAP 1 Financial'!F39</f>
        <v>0</v>
      </c>
      <c r="G39" s="9">
        <f>'ERAP 2 Financial'!G39+'ERAP 1 Financial'!G39</f>
        <v>8091371.4400000004</v>
      </c>
    </row>
    <row r="40" spans="1:7" ht="16" thickBot="1" x14ac:dyDescent="0.4">
      <c r="A40" s="28" t="s">
        <v>66</v>
      </c>
      <c r="B40" s="10">
        <f>'ERAP 2 Financial'!B40+'ERAP 1 Financial'!B40</f>
        <v>22792650.600000001</v>
      </c>
      <c r="C40" s="8">
        <f>'ERAP 2 Financial'!C40+'ERAP 1 Financial'!C40</f>
        <v>24924836.640000001</v>
      </c>
      <c r="D40" s="9">
        <f>'ERAP 2 Financial'!D40+'ERAP 1 Financial'!D40</f>
        <v>1514588.66</v>
      </c>
      <c r="E40" s="9">
        <f>'ERAP 2 Financial'!E40+'ERAP 1 Financial'!E40</f>
        <v>5698949.9700000007</v>
      </c>
      <c r="F40" s="9">
        <f>'ERAP 2 Financial'!F40+'ERAP 1 Financial'!F40</f>
        <v>0</v>
      </c>
      <c r="G40" s="9">
        <f>'ERAP 2 Financial'!G40+'ERAP 1 Financial'!G40</f>
        <v>5698949.9700000007</v>
      </c>
    </row>
    <row r="41" spans="1:7" ht="16" thickBot="1" x14ac:dyDescent="0.4">
      <c r="A41" s="28" t="s">
        <v>67</v>
      </c>
      <c r="B41" s="10">
        <f>'ERAP 2 Financial'!B41+'ERAP 1 Financial'!B41</f>
        <v>16941765.199999999</v>
      </c>
      <c r="C41" s="8">
        <f>'ERAP 2 Financial'!C41+'ERAP 1 Financial'!C41</f>
        <v>22757337.350000001</v>
      </c>
      <c r="D41" s="9">
        <f>'ERAP 2 Financial'!D41+'ERAP 1 Financial'!D41</f>
        <v>1695872.77</v>
      </c>
      <c r="E41" s="9">
        <f>'ERAP 2 Financial'!E41+'ERAP 1 Financial'!E41</f>
        <v>9533751.75</v>
      </c>
      <c r="F41" s="9">
        <f>'ERAP 2 Financial'!F41+'ERAP 1 Financial'!F41</f>
        <v>0</v>
      </c>
      <c r="G41" s="9">
        <f>'ERAP 2 Financial'!G41+'ERAP 1 Financial'!G41</f>
        <v>9533751.75</v>
      </c>
    </row>
    <row r="42" spans="1:7" ht="16" thickBot="1" x14ac:dyDescent="0.4">
      <c r="A42" s="28" t="s">
        <v>68</v>
      </c>
      <c r="B42" s="7">
        <f>'ERAP 2 Financial'!B42+'ERAP 1 Financial'!B42</f>
        <v>0</v>
      </c>
      <c r="C42" s="8">
        <f>'ERAP 2 Financial'!C42+'ERAP 1 Financial'!C42</f>
        <v>14377424.01</v>
      </c>
      <c r="D42" s="9">
        <f>'ERAP 2 Financial'!D42+'ERAP 1 Financial'!D42</f>
        <v>436382.91000000003</v>
      </c>
      <c r="E42" s="9">
        <f>'ERAP 2 Financial'!E42+'ERAP 1 Financial'!E42</f>
        <v>4349783.6900000004</v>
      </c>
      <c r="F42" s="9">
        <f>'ERAP 2 Financial'!F42+'ERAP 1 Financial'!F42</f>
        <v>4715</v>
      </c>
      <c r="G42" s="9">
        <f>'ERAP 2 Financial'!G42+'ERAP 1 Financial'!G42</f>
        <v>4345068.6900000004</v>
      </c>
    </row>
    <row r="43" spans="1:7" ht="16" thickBot="1" x14ac:dyDescent="0.4">
      <c r="A43" s="28" t="s">
        <v>69</v>
      </c>
      <c r="B43" s="7">
        <f>'ERAP 2 Financial'!B43+'ERAP 1 Financial'!B43</f>
        <v>0</v>
      </c>
      <c r="C43" s="8">
        <f>'ERAP 2 Financial'!C43+'ERAP 1 Financial'!C43</f>
        <v>4155243.54</v>
      </c>
      <c r="D43" s="9">
        <f>'ERAP 2 Financial'!D43+'ERAP 1 Financial'!D43</f>
        <v>96547.41</v>
      </c>
      <c r="E43" s="9">
        <f>'ERAP 2 Financial'!E43+'ERAP 1 Financial'!E43</f>
        <v>2544700.69</v>
      </c>
      <c r="F43" s="9">
        <f>'ERAP 2 Financial'!F43+'ERAP 1 Financial'!F43</f>
        <v>0</v>
      </c>
      <c r="G43" s="9">
        <f>'ERAP 2 Financial'!G43+'ERAP 1 Financial'!G43</f>
        <v>2544700.69</v>
      </c>
    </row>
    <row r="44" spans="1:7" ht="16" thickBot="1" x14ac:dyDescent="0.4">
      <c r="A44" s="28" t="s">
        <v>70</v>
      </c>
      <c r="B44" s="7">
        <f>'ERAP 2 Financial'!B44+'ERAP 1 Financial'!B44</f>
        <v>0</v>
      </c>
      <c r="C44" s="8">
        <f>'ERAP 2 Financial'!C44+'ERAP 1 Financial'!C44</f>
        <v>13063325.42</v>
      </c>
      <c r="D44" s="9">
        <f>'ERAP 2 Financial'!D44+'ERAP 1 Financial'!D44</f>
        <v>15780.4</v>
      </c>
      <c r="E44" s="9">
        <f>'ERAP 2 Financial'!E44+'ERAP 1 Financial'!E44</f>
        <v>6026506.5099999998</v>
      </c>
      <c r="F44" s="9">
        <f>'ERAP 2 Financial'!F44+'ERAP 1 Financial'!F44</f>
        <v>753233.44</v>
      </c>
      <c r="G44" s="9">
        <f>'ERAP 2 Financial'!G44+'ERAP 1 Financial'!G44</f>
        <v>5273273.07</v>
      </c>
    </row>
    <row r="45" spans="1:7" ht="16" thickBot="1" x14ac:dyDescent="0.4">
      <c r="A45" s="28" t="s">
        <v>71</v>
      </c>
      <c r="B45" s="7">
        <f>'ERAP 2 Financial'!B45+'ERAP 1 Financial'!B45</f>
        <v>0</v>
      </c>
      <c r="C45" s="8">
        <f>'ERAP 2 Financial'!C45+'ERAP 1 Financial'!C45</f>
        <v>4967239</v>
      </c>
      <c r="D45" s="9">
        <f>'ERAP 2 Financial'!D45+'ERAP 1 Financial'!D45</f>
        <v>203446.34</v>
      </c>
      <c r="E45" s="9">
        <f>'ERAP 2 Financial'!E45+'ERAP 1 Financial'!E45</f>
        <v>2591403.88</v>
      </c>
      <c r="F45" s="9">
        <f>'ERAP 2 Financial'!F45+'ERAP 1 Financial'!F45</f>
        <v>0</v>
      </c>
      <c r="G45" s="9">
        <f>'ERAP 2 Financial'!G45+'ERAP 1 Financial'!G45</f>
        <v>2591403.88</v>
      </c>
    </row>
    <row r="46" spans="1:7" ht="16" thickBot="1" x14ac:dyDescent="0.4">
      <c r="A46" s="28" t="s">
        <v>72</v>
      </c>
      <c r="B46" s="7">
        <f>'ERAP 2 Financial'!B46+'ERAP 1 Financial'!B46</f>
        <v>0</v>
      </c>
      <c r="C46" s="8">
        <f>'ERAP 2 Financial'!C46+'ERAP 1 Financial'!C46</f>
        <v>22229279.990000002</v>
      </c>
      <c r="D46" s="9">
        <f>'ERAP 2 Financial'!D46+'ERAP 1 Financial'!D46</f>
        <v>423403.68000000005</v>
      </c>
      <c r="E46" s="9">
        <f>'ERAP 2 Financial'!E46+'ERAP 1 Financial'!E46</f>
        <v>4036344.47</v>
      </c>
      <c r="F46" s="9">
        <f>'ERAP 2 Financial'!F46+'ERAP 1 Financial'!F46</f>
        <v>0</v>
      </c>
      <c r="G46" s="9">
        <f>'ERAP 2 Financial'!G46+'ERAP 1 Financial'!G46</f>
        <v>4036344.47</v>
      </c>
    </row>
    <row r="47" spans="1:7" ht="16" thickBot="1" x14ac:dyDescent="0.4">
      <c r="A47" s="28" t="s">
        <v>73</v>
      </c>
      <c r="B47" s="10">
        <f>'ERAP 2 Financial'!B47+'ERAP 1 Financial'!B47</f>
        <v>49137764.5</v>
      </c>
      <c r="C47" s="8">
        <f>'ERAP 2 Financial'!C47+'ERAP 1 Financial'!C47</f>
        <v>55609881.649999999</v>
      </c>
      <c r="D47" s="9">
        <f>'ERAP 2 Financial'!D47+'ERAP 1 Financial'!D47</f>
        <v>2797955.33</v>
      </c>
      <c r="E47" s="9">
        <f>'ERAP 2 Financial'!E47+'ERAP 1 Financial'!E47</f>
        <v>23936177.490000002</v>
      </c>
      <c r="F47" s="9">
        <f>'ERAP 2 Financial'!F47+'ERAP 1 Financial'!F47</f>
        <v>0</v>
      </c>
      <c r="G47" s="9">
        <f>'ERAP 2 Financial'!G47+'ERAP 1 Financial'!G47</f>
        <v>23936177.490000002</v>
      </c>
    </row>
    <row r="48" spans="1:7" ht="16" thickBot="1" x14ac:dyDescent="0.4">
      <c r="A48" s="28" t="s">
        <v>74</v>
      </c>
      <c r="B48" s="7">
        <f>'ERAP 2 Financial'!B48+'ERAP 1 Financial'!B48</f>
        <v>0</v>
      </c>
      <c r="C48" s="8">
        <f>'ERAP 2 Financial'!C48+'ERAP 1 Financial'!C48</f>
        <v>2021524.15</v>
      </c>
      <c r="D48" s="9">
        <f>'ERAP 2 Financial'!D48+'ERAP 1 Financial'!D48</f>
        <v>29148.889999999996</v>
      </c>
      <c r="E48" s="9">
        <f>'ERAP 2 Financial'!E48+'ERAP 1 Financial'!E48</f>
        <v>1226688.76</v>
      </c>
      <c r="F48" s="9">
        <f>'ERAP 2 Financial'!F48+'ERAP 1 Financial'!F48</f>
        <v>0</v>
      </c>
      <c r="G48" s="9">
        <f>'ERAP 2 Financial'!G48+'ERAP 1 Financial'!G48</f>
        <v>1226688.76</v>
      </c>
    </row>
    <row r="49" spans="1:7" ht="16" thickBot="1" x14ac:dyDescent="0.4">
      <c r="A49" s="28" t="s">
        <v>75</v>
      </c>
      <c r="B49" s="10">
        <f>'ERAP 2 Financial'!B49+'ERAP 1 Financial'!B49</f>
        <v>16294233.800000001</v>
      </c>
      <c r="C49" s="8">
        <f>'ERAP 2 Financial'!C49+'ERAP 1 Financial'!C49</f>
        <v>19280863</v>
      </c>
      <c r="D49" s="9">
        <f>'ERAP 2 Financial'!D49+'ERAP 1 Financial'!D49</f>
        <v>695710.95999999985</v>
      </c>
      <c r="E49" s="9">
        <f>'ERAP 2 Financial'!E49+'ERAP 1 Financial'!E49</f>
        <v>8749724.1400000006</v>
      </c>
      <c r="F49" s="9">
        <f>'ERAP 2 Financial'!F49+'ERAP 1 Financial'!F49</f>
        <v>0</v>
      </c>
      <c r="G49" s="9">
        <f>'ERAP 2 Financial'!G49+'ERAP 1 Financial'!G49</f>
        <v>8749724.1400000006</v>
      </c>
    </row>
    <row r="50" spans="1:7" ht="16" thickBot="1" x14ac:dyDescent="0.4">
      <c r="A50" s="28" t="s">
        <v>76</v>
      </c>
      <c r="B50" s="7">
        <f>'ERAP 2 Financial'!B50+'ERAP 1 Financial'!B50</f>
        <v>0</v>
      </c>
      <c r="C50" s="8">
        <f>'ERAP 2 Financial'!C50+'ERAP 1 Financial'!C50</f>
        <v>11361664.859999999</v>
      </c>
      <c r="D50" s="9">
        <f>'ERAP 2 Financial'!D50+'ERAP 1 Financial'!D50</f>
        <v>123038.45</v>
      </c>
      <c r="E50" s="9">
        <f>'ERAP 2 Financial'!E50+'ERAP 1 Financial'!E50</f>
        <v>4483399.3500000006</v>
      </c>
      <c r="F50" s="9">
        <f>'ERAP 2 Financial'!F50+'ERAP 1 Financial'!F50</f>
        <v>0</v>
      </c>
      <c r="G50" s="9">
        <f>'ERAP 2 Financial'!G50+'ERAP 1 Financial'!G50</f>
        <v>4483399.3500000006</v>
      </c>
    </row>
    <row r="51" spans="1:7" ht="16" thickBot="1" x14ac:dyDescent="0.4">
      <c r="A51" s="28" t="s">
        <v>77</v>
      </c>
      <c r="B51" s="7">
        <f>'ERAP 2 Financial'!B51+'ERAP 1 Financial'!B51</f>
        <v>0</v>
      </c>
      <c r="C51" s="8">
        <f>'ERAP 2 Financial'!C51+'ERAP 1 Financial'!C51</f>
        <v>3110007.13</v>
      </c>
      <c r="D51" s="9">
        <f>'ERAP 2 Financial'!D51+'ERAP 1 Financial'!D51</f>
        <v>63821.69</v>
      </c>
      <c r="E51" s="9">
        <f>'ERAP 2 Financial'!E51+'ERAP 1 Financial'!E51</f>
        <v>1923253.46</v>
      </c>
      <c r="F51" s="9">
        <f>'ERAP 2 Financial'!F51+'ERAP 1 Financial'!F51</f>
        <v>0</v>
      </c>
      <c r="G51" s="9">
        <f>'ERAP 2 Financial'!G51+'ERAP 1 Financial'!G51</f>
        <v>1923253.46</v>
      </c>
    </row>
    <row r="52" spans="1:7" ht="16" thickBot="1" x14ac:dyDescent="0.4">
      <c r="A52" s="28" t="s">
        <v>78</v>
      </c>
      <c r="B52" s="10">
        <f>'ERAP 2 Financial'!B52+'ERAP 1 Financial'!B52</f>
        <v>105591739</v>
      </c>
      <c r="C52" s="8">
        <f>'ERAP 2 Financial'!C52+'ERAP 1 Financial'!C52</f>
        <v>124765018.09999999</v>
      </c>
      <c r="D52" s="9">
        <f>'ERAP 2 Financial'!D52+'ERAP 1 Financial'!D52</f>
        <v>7069722.21</v>
      </c>
      <c r="E52" s="9">
        <f>'ERAP 2 Financial'!E52+'ERAP 1 Financial'!E52</f>
        <v>40324580.18</v>
      </c>
      <c r="F52" s="9">
        <f>'ERAP 2 Financial'!F52+'ERAP 1 Financial'!F52</f>
        <v>0</v>
      </c>
      <c r="G52" s="9">
        <f>'ERAP 2 Financial'!G52+'ERAP 1 Financial'!G52</f>
        <v>40324580.18</v>
      </c>
    </row>
    <row r="53" spans="1:7" ht="16" thickBot="1" x14ac:dyDescent="0.4">
      <c r="A53" s="28" t="s">
        <v>79</v>
      </c>
      <c r="B53" s="7">
        <f>'ERAP 2 Financial'!B53+'ERAP 1 Financial'!B53</f>
        <v>0</v>
      </c>
      <c r="C53" s="8">
        <f>'ERAP 2 Financial'!C53+'ERAP 1 Financial'!C53</f>
        <v>6622110.7300000004</v>
      </c>
      <c r="D53" s="9">
        <f>'ERAP 2 Financial'!D53+'ERAP 1 Financial'!D53</f>
        <v>152505.40000000002</v>
      </c>
      <c r="E53" s="9">
        <f>'ERAP 2 Financial'!E53+'ERAP 1 Financial'!E53</f>
        <v>3069441.75</v>
      </c>
      <c r="F53" s="9">
        <f>'ERAP 2 Financial'!F53+'ERAP 1 Financial'!F53</f>
        <v>144762.57</v>
      </c>
      <c r="G53" s="9">
        <f>'ERAP 2 Financial'!G53+'ERAP 1 Financial'!G53</f>
        <v>2924679.1799999997</v>
      </c>
    </row>
    <row r="54" spans="1:7" ht="16" thickBot="1" x14ac:dyDescent="0.4">
      <c r="A54" s="28" t="s">
        <v>80</v>
      </c>
      <c r="B54" s="7">
        <f>'ERAP 2 Financial'!B54+'ERAP 1 Financial'!B54</f>
        <v>0</v>
      </c>
      <c r="C54" s="8">
        <f>'ERAP 2 Financial'!C54+'ERAP 1 Financial'!C54</f>
        <v>1221715.4100000001</v>
      </c>
      <c r="D54" s="9">
        <f>'ERAP 2 Financial'!D54+'ERAP 1 Financial'!D54</f>
        <v>21627.32</v>
      </c>
      <c r="E54" s="9">
        <f>'ERAP 2 Financial'!E54+'ERAP 1 Financial'!E54</f>
        <v>749798.43</v>
      </c>
      <c r="F54" s="9">
        <f>'ERAP 2 Financial'!F54+'ERAP 1 Financial'!F54</f>
        <v>1772.51</v>
      </c>
      <c r="G54" s="9">
        <f>'ERAP 2 Financial'!G54+'ERAP 1 Financial'!G54</f>
        <v>748025.92</v>
      </c>
    </row>
    <row r="55" spans="1:7" ht="16" thickBot="1" x14ac:dyDescent="0.4">
      <c r="A55" s="28" t="s">
        <v>81</v>
      </c>
      <c r="B55" s="7">
        <f>'ERAP 2 Financial'!B55+'ERAP 1 Financial'!B55</f>
        <v>0</v>
      </c>
      <c r="C55" s="8">
        <f>'ERAP 2 Financial'!C55+'ERAP 1 Financial'!C55</f>
        <v>16875809.869999997</v>
      </c>
      <c r="D55" s="9">
        <f>'ERAP 2 Financial'!D55+'ERAP 1 Financial'!D55</f>
        <v>462061.54999999993</v>
      </c>
      <c r="E55" s="9">
        <f>'ERAP 2 Financial'!E55+'ERAP 1 Financial'!E55</f>
        <v>6952611.2599999998</v>
      </c>
      <c r="F55" s="9">
        <f>'ERAP 2 Financial'!F55+'ERAP 1 Financial'!F55</f>
        <v>0</v>
      </c>
      <c r="G55" s="9">
        <f>'ERAP 2 Financial'!G55+'ERAP 1 Financial'!G55</f>
        <v>6952611.2599999998</v>
      </c>
    </row>
    <row r="56" spans="1:7" ht="16" thickBot="1" x14ac:dyDescent="0.4">
      <c r="A56" s="28" t="s">
        <v>82</v>
      </c>
      <c r="B56" s="7">
        <f>'ERAP 2 Financial'!B56+'ERAP 1 Financial'!B56</f>
        <v>0</v>
      </c>
      <c r="C56" s="8">
        <f>'ERAP 2 Financial'!C56+'ERAP 1 Financial'!C56</f>
        <v>4767616.72</v>
      </c>
      <c r="D56" s="9">
        <f>'ERAP 2 Financial'!D56+'ERAP 1 Financial'!D56</f>
        <v>123357.24</v>
      </c>
      <c r="E56" s="9">
        <f>'ERAP 2 Financial'!E56+'ERAP 1 Financial'!E56</f>
        <v>2743185.66</v>
      </c>
      <c r="F56" s="9">
        <f>'ERAP 2 Financial'!F56+'ERAP 1 Financial'!F56</f>
        <v>40341.619999999995</v>
      </c>
      <c r="G56" s="9">
        <f>'ERAP 2 Financial'!G56+'ERAP 1 Financial'!G56</f>
        <v>2702844.04</v>
      </c>
    </row>
    <row r="57" spans="1:7" ht="16" thickBot="1" x14ac:dyDescent="0.4">
      <c r="A57" s="28" t="s">
        <v>83</v>
      </c>
      <c r="B57" s="7">
        <f>'ERAP 2 Financial'!B57+'ERAP 1 Financial'!B57</f>
        <v>0</v>
      </c>
      <c r="C57" s="8">
        <f>'ERAP 2 Financial'!C57+'ERAP 1 Financial'!C57</f>
        <v>7557493.54</v>
      </c>
      <c r="D57" s="9">
        <f>'ERAP 2 Financial'!D57+'ERAP 1 Financial'!D57</f>
        <v>122488.52</v>
      </c>
      <c r="E57" s="9">
        <f>'ERAP 2 Financial'!E57+'ERAP 1 Financial'!E57</f>
        <v>4279628.3099999996</v>
      </c>
      <c r="F57" s="9">
        <f>'ERAP 2 Financial'!F57+'ERAP 1 Financial'!F57</f>
        <v>0</v>
      </c>
      <c r="G57" s="9">
        <f>'ERAP 2 Financial'!G57+'ERAP 1 Financial'!G57</f>
        <v>4279628.3099999996</v>
      </c>
    </row>
    <row r="58" spans="1:7" ht="16" thickBot="1" x14ac:dyDescent="0.4">
      <c r="A58" s="28" t="s">
        <v>84</v>
      </c>
      <c r="B58" s="7">
        <f>'ERAP 2 Financial'!B58+'ERAP 1 Financial'!B58</f>
        <v>0</v>
      </c>
      <c r="C58" s="8">
        <f>'ERAP 2 Financial'!C58+'ERAP 1 Financial'!C58</f>
        <v>488002.93000000005</v>
      </c>
      <c r="D58" s="9">
        <f>'ERAP 2 Financial'!D58+'ERAP 1 Financial'!D58</f>
        <v>193.56</v>
      </c>
      <c r="E58" s="9">
        <f>'ERAP 2 Financial'!E58+'ERAP 1 Financial'!E58</f>
        <v>386333.07</v>
      </c>
      <c r="F58" s="9">
        <f>'ERAP 2 Financial'!F58+'ERAP 1 Financial'!F58</f>
        <v>0</v>
      </c>
      <c r="G58" s="9">
        <f>'ERAP 2 Financial'!G58+'ERAP 1 Financial'!G58</f>
        <v>386333.07</v>
      </c>
    </row>
    <row r="59" spans="1:7" ht="16" thickBot="1" x14ac:dyDescent="0.4">
      <c r="A59" s="28" t="s">
        <v>85</v>
      </c>
      <c r="B59" s="7">
        <f>'ERAP 2 Financial'!B59+'ERAP 1 Financial'!B59</f>
        <v>0</v>
      </c>
      <c r="C59" s="8">
        <f>'ERAP 2 Financial'!C59+'ERAP 1 Financial'!C59</f>
        <v>3947548.2</v>
      </c>
      <c r="D59" s="9">
        <f>'ERAP 2 Financial'!D59+'ERAP 1 Financial'!D59</f>
        <v>77162.720000000001</v>
      </c>
      <c r="E59" s="9">
        <f>'ERAP 2 Financial'!E59+'ERAP 1 Financial'!E59</f>
        <v>2617160.64</v>
      </c>
      <c r="F59" s="9">
        <f>'ERAP 2 Financial'!F59+'ERAP 1 Financial'!F59</f>
        <v>0</v>
      </c>
      <c r="G59" s="9">
        <f>'ERAP 2 Financial'!G59+'ERAP 1 Financial'!G59</f>
        <v>2617160.64</v>
      </c>
    </row>
    <row r="60" spans="1:7" ht="16" thickBot="1" x14ac:dyDescent="0.4">
      <c r="A60" s="28" t="s">
        <v>86</v>
      </c>
      <c r="B60" s="7">
        <f>'ERAP 2 Financial'!B60+'ERAP 1 Financial'!B60</f>
        <v>0</v>
      </c>
      <c r="C60" s="8">
        <f>'ERAP 2 Financial'!C60+'ERAP 1 Financial'!C60</f>
        <v>3845946.1599999997</v>
      </c>
      <c r="D60" s="9">
        <f>'ERAP 2 Financial'!D60+'ERAP 1 Financial'!D60</f>
        <v>128906.92000000001</v>
      </c>
      <c r="E60" s="9">
        <f>'ERAP 2 Financial'!E60+'ERAP 1 Financial'!E60</f>
        <v>2491933.71</v>
      </c>
      <c r="F60" s="9">
        <f>'ERAP 2 Financial'!F60+'ERAP 1 Financial'!F60</f>
        <v>28065.279999999999</v>
      </c>
      <c r="G60" s="9">
        <f>'ERAP 2 Financial'!G60+'ERAP 1 Financial'!G60</f>
        <v>2463868.4299999997</v>
      </c>
    </row>
    <row r="61" spans="1:7" ht="16" thickBot="1" x14ac:dyDescent="0.4">
      <c r="A61" s="28" t="s">
        <v>87</v>
      </c>
      <c r="B61" s="7">
        <f>'ERAP 2 Financial'!B61+'ERAP 1 Financial'!B61</f>
        <v>0</v>
      </c>
      <c r="C61" s="8">
        <f>'ERAP 2 Financial'!C61+'ERAP 1 Financial'!C61</f>
        <v>5131026.1099999994</v>
      </c>
      <c r="D61" s="9">
        <f>'ERAP 2 Financial'!D61+'ERAP 1 Financial'!D61</f>
        <v>99881.73</v>
      </c>
      <c r="E61" s="9">
        <f>'ERAP 2 Financial'!E61+'ERAP 1 Financial'!E61</f>
        <v>2992100.39</v>
      </c>
      <c r="F61" s="9">
        <f>'ERAP 2 Financial'!F61+'ERAP 1 Financial'!F61</f>
        <v>51973.84</v>
      </c>
      <c r="G61" s="9">
        <f>'ERAP 2 Financial'!G61+'ERAP 1 Financial'!G61</f>
        <v>2940126.5500000003</v>
      </c>
    </row>
    <row r="62" spans="1:7" ht="16" thickBot="1" x14ac:dyDescent="0.4">
      <c r="A62" s="28" t="s">
        <v>88</v>
      </c>
      <c r="B62" s="7">
        <f>'ERAP 2 Financial'!B62+'ERAP 1 Financial'!B62</f>
        <v>0</v>
      </c>
      <c r="C62" s="8">
        <f>'ERAP 2 Financial'!C62+'ERAP 1 Financial'!C62</f>
        <v>5358560.2699999996</v>
      </c>
      <c r="D62" s="9">
        <f>'ERAP 2 Financial'!D62+'ERAP 1 Financial'!D62</f>
        <v>0</v>
      </c>
      <c r="E62" s="9">
        <f>'ERAP 2 Financial'!E62+'ERAP 1 Financial'!E62</f>
        <v>2696980.62</v>
      </c>
      <c r="F62" s="9">
        <f>'ERAP 2 Financial'!F62+'ERAP 1 Financial'!F62</f>
        <v>0</v>
      </c>
      <c r="G62" s="9">
        <f>'ERAP 2 Financial'!G62+'ERAP 1 Financial'!G62</f>
        <v>2696980.62</v>
      </c>
    </row>
    <row r="63" spans="1:7" ht="16" thickBot="1" x14ac:dyDescent="0.4">
      <c r="A63" s="28" t="s">
        <v>89</v>
      </c>
      <c r="B63" s="7">
        <f>'ERAP 2 Financial'!B63+'ERAP 1 Financial'!B63</f>
        <v>0</v>
      </c>
      <c r="C63" s="8">
        <f>'ERAP 2 Financial'!C63+'ERAP 1 Financial'!C63</f>
        <v>4176643.74</v>
      </c>
      <c r="D63" s="9">
        <f>'ERAP 2 Financial'!D63+'ERAP 1 Financial'!D63</f>
        <v>89940.9</v>
      </c>
      <c r="E63" s="9">
        <f>'ERAP 2 Financial'!E63+'ERAP 1 Financial'!E63</f>
        <v>2055205.96</v>
      </c>
      <c r="F63" s="9">
        <f>'ERAP 2 Financial'!F63+'ERAP 1 Financial'!F63</f>
        <v>3351.33</v>
      </c>
      <c r="G63" s="9">
        <f>'ERAP 2 Financial'!G63+'ERAP 1 Financial'!G63</f>
        <v>2051854.63</v>
      </c>
    </row>
    <row r="64" spans="1:7" ht="16" thickBot="1" x14ac:dyDescent="0.4">
      <c r="A64" s="28" t="s">
        <v>90</v>
      </c>
      <c r="B64" s="10">
        <f>'ERAP 2 Financial'!B64+'ERAP 1 Financial'!B64</f>
        <v>11041180.1</v>
      </c>
      <c r="C64" s="8">
        <f>'ERAP 2 Financial'!C64+'ERAP 1 Financial'!C64</f>
        <v>13654908.640000001</v>
      </c>
      <c r="D64" s="9">
        <f>'ERAP 2 Financial'!D64+'ERAP 1 Financial'!D64</f>
        <v>424932.64999999997</v>
      </c>
      <c r="E64" s="9">
        <f>'ERAP 2 Financial'!E64+'ERAP 1 Financial'!E64</f>
        <v>8731326.9800000004</v>
      </c>
      <c r="F64" s="9">
        <f>'ERAP 2 Financial'!F64+'ERAP 1 Financial'!F64</f>
        <v>265966.37</v>
      </c>
      <c r="G64" s="9">
        <f>'ERAP 2 Financial'!G64+'ERAP 1 Financial'!G64</f>
        <v>8465360.6099999994</v>
      </c>
    </row>
    <row r="65" spans="1:7" ht="16" thickBot="1" x14ac:dyDescent="0.4">
      <c r="A65" s="28" t="s">
        <v>91</v>
      </c>
      <c r="B65" s="7">
        <f>'ERAP 2 Financial'!B65+'ERAP 1 Financial'!B65</f>
        <v>0</v>
      </c>
      <c r="C65" s="8">
        <f>'ERAP 2 Financial'!C65+'ERAP 1 Financial'!C65</f>
        <v>4111755.16</v>
      </c>
      <c r="D65" s="9">
        <f>'ERAP 2 Financial'!D65+'ERAP 1 Financial'!D65</f>
        <v>56002.410000000011</v>
      </c>
      <c r="E65" s="9">
        <f>'ERAP 2 Financial'!E65+'ERAP 1 Financial'!E65</f>
        <v>2581702.9500000002</v>
      </c>
      <c r="F65" s="9">
        <f>'ERAP 2 Financial'!F65+'ERAP 1 Financial'!F65</f>
        <v>17481.89</v>
      </c>
      <c r="G65" s="9">
        <f>'ERAP 2 Financial'!G65+'ERAP 1 Financial'!G65</f>
        <v>2564221.06</v>
      </c>
    </row>
    <row r="66" spans="1:7" ht="16" thickBot="1" x14ac:dyDescent="0.4">
      <c r="A66" s="28" t="s">
        <v>92</v>
      </c>
      <c r="B66" s="10">
        <f>'ERAP 2 Financial'!B66+'ERAP 1 Financial'!B66</f>
        <v>18622080.5</v>
      </c>
      <c r="C66" s="8">
        <f>'ERAP 2 Financial'!C66+'ERAP 1 Financial'!C66</f>
        <v>23122965.32</v>
      </c>
      <c r="D66" s="9">
        <f>'ERAP 2 Financial'!D66+'ERAP 1 Financial'!D66</f>
        <v>257182.33999999997</v>
      </c>
      <c r="E66" s="9">
        <f>'ERAP 2 Financial'!E66+'ERAP 1 Financial'!E66</f>
        <v>12365613.310000001</v>
      </c>
      <c r="F66" s="9">
        <f>'ERAP 2 Financial'!F66+'ERAP 1 Financial'!F66</f>
        <v>0</v>
      </c>
      <c r="G66" s="9">
        <f>'ERAP 2 Financial'!G66+'ERAP 1 Financial'!G66</f>
        <v>12365613.310000001</v>
      </c>
    </row>
    <row r="67" spans="1:7" ht="16" thickBot="1" x14ac:dyDescent="0.4">
      <c r="A67" s="28" t="s">
        <v>93</v>
      </c>
      <c r="B67" s="7">
        <f>'ERAP 2 Financial'!B67+'ERAP 1 Financial'!B67</f>
        <v>0</v>
      </c>
      <c r="C67" s="8">
        <f>'ERAP 2 Financial'!C67+'ERAP 1 Financial'!C67</f>
        <v>2058126.79</v>
      </c>
      <c r="D67" s="9">
        <f>'ERAP 2 Financial'!D67+'ERAP 1 Financial'!D67</f>
        <v>69689.929999999993</v>
      </c>
      <c r="E67" s="9">
        <f>'ERAP 2 Financial'!E67+'ERAP 1 Financial'!E67</f>
        <v>1477826.26</v>
      </c>
      <c r="F67" s="9">
        <f>'ERAP 2 Financial'!F67+'ERAP 1 Financial'!F67</f>
        <v>0</v>
      </c>
      <c r="G67" s="9">
        <f>'ERAP 2 Financial'!G67+'ERAP 1 Financial'!G67</f>
        <v>1477826.26</v>
      </c>
    </row>
    <row r="68" spans="1:7" ht="16" thickBot="1" x14ac:dyDescent="0.4">
      <c r="A68" s="29" t="s">
        <v>94</v>
      </c>
      <c r="B68" s="11">
        <f>'ERAP 2 Financial'!B68+'ERAP 1 Financial'!B68</f>
        <v>23967951.399999999</v>
      </c>
      <c r="C68" s="12">
        <f>'ERAP 2 Financial'!C68+'ERAP 1 Financial'!C68</f>
        <v>32195390.800000001</v>
      </c>
      <c r="D68" s="12">
        <f>'ERAP 2 Financial'!D68+'ERAP 1 Financial'!D68</f>
        <v>692071.05999999994</v>
      </c>
      <c r="E68" s="12">
        <f>'ERAP 2 Financial'!E68+'ERAP 1 Financial'!E68</f>
        <v>15652498.309999999</v>
      </c>
      <c r="F68" s="9">
        <f>'ERAP 2 Financial'!F68+'ERAP 1 Financial'!F68</f>
        <v>0</v>
      </c>
      <c r="G68" s="9">
        <f>'ERAP 2 Financial'!G68+'ERAP 1 Financial'!G68</f>
        <v>15652498.309999999</v>
      </c>
    </row>
    <row r="69" spans="1:7" ht="16" thickBot="1" x14ac:dyDescent="0.4">
      <c r="A69" s="30" t="s">
        <v>95</v>
      </c>
      <c r="B69" s="14">
        <f>'ERAP 2 Financial'!B69+'ERAP 1 Financial'!B69</f>
        <v>540398056.10000002</v>
      </c>
      <c r="C69" s="15">
        <f>'ERAP 2 Financial'!C69+'ERAP 1 Financial'!C69</f>
        <v>1037941190.73</v>
      </c>
      <c r="D69" s="16">
        <f>'ERAP 2 Financial'!D69+'ERAP 1 Financial'!D69</f>
        <v>34215772.349999994</v>
      </c>
      <c r="E69" s="16">
        <f>'ERAP 2 Financial'!E69+'ERAP 1 Financial'!E69</f>
        <v>423873793.13000005</v>
      </c>
      <c r="F69" s="9">
        <f>'ERAP 2 Financial'!F69+'ERAP 1 Financial'!F69</f>
        <v>4407901.2299999995</v>
      </c>
      <c r="G69" s="9">
        <f>'ERAP 2 Financial'!G69+'ERAP 1 Financial'!G69</f>
        <v>419465891.89999998</v>
      </c>
    </row>
  </sheetData>
  <conditionalFormatting sqref="A2:A68">
    <cfRule type="expression" dxfId="2" priority="1">
      <formula>D2=0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workbookViewId="0">
      <selection activeCell="J9" sqref="J9"/>
    </sheetView>
  </sheetViews>
  <sheetFormatPr defaultRowHeight="14.5" x14ac:dyDescent="0.35"/>
  <cols>
    <col min="1" max="1" width="18.1796875" customWidth="1"/>
    <col min="2" max="2" width="18.26953125" customWidth="1"/>
    <col min="3" max="3" width="19.26953125" customWidth="1"/>
    <col min="4" max="4" width="21.7265625" customWidth="1"/>
    <col min="5" max="5" width="27.7265625" customWidth="1"/>
    <col min="6" max="6" width="19.1796875" customWidth="1"/>
    <col min="7" max="7" width="21" customWidth="1"/>
  </cols>
  <sheetData>
    <row r="1" spans="1:11" ht="62.5" thickBot="1" x14ac:dyDescent="0.4">
      <c r="A1" s="5" t="s">
        <v>23</v>
      </c>
      <c r="B1" s="17" t="s">
        <v>100</v>
      </c>
      <c r="C1" s="17" t="s">
        <v>101</v>
      </c>
      <c r="D1" s="26" t="str">
        <f>"DHS funds Expended 
"&amp;TEXT(K2,"mmmm")&amp;" 1 - "&amp;DAY(EOMONTH(K2,0))</f>
        <v>DHS funds Expended 
July 1 - 31</v>
      </c>
      <c r="E1" s="17" t="s">
        <v>102</v>
      </c>
      <c r="F1" s="26" t="str">
        <f>"DHS funds Obligated 
"&amp;TEXT(K2,"mmmm")&amp;" 1 - "&amp;DAY(EOMONTH(K2,0))</f>
        <v>DHS funds Obligated 
July 1 - 31</v>
      </c>
      <c r="G1" s="26" t="s">
        <v>99</v>
      </c>
    </row>
    <row r="2" spans="1:11" ht="16" thickBot="1" x14ac:dyDescent="0.4">
      <c r="A2" s="28" t="s">
        <v>28</v>
      </c>
      <c r="B2" s="7">
        <v>0</v>
      </c>
      <c r="C2" s="8">
        <v>5522552.6299999999</v>
      </c>
      <c r="D2" s="9">
        <v>101608.54999999999</v>
      </c>
      <c r="E2" s="9">
        <v>5124527.46</v>
      </c>
      <c r="F2" s="9">
        <v>0</v>
      </c>
      <c r="G2" s="9">
        <v>5124527.46</v>
      </c>
      <c r="K2" s="27">
        <f>'Combined Report Numbers'!F1</f>
        <v>44743</v>
      </c>
    </row>
    <row r="3" spans="1:11" ht="16" thickBot="1" x14ac:dyDescent="0.4">
      <c r="A3" s="28" t="s">
        <v>29</v>
      </c>
      <c r="B3" s="10">
        <v>39672916.299999997</v>
      </c>
      <c r="C3" s="8">
        <v>37918216.039999999</v>
      </c>
      <c r="D3" s="9">
        <v>2008921.91</v>
      </c>
      <c r="E3" s="9">
        <v>17752591.050000001</v>
      </c>
      <c r="F3" s="9">
        <v>0</v>
      </c>
      <c r="G3" s="9">
        <v>17752591.050000001</v>
      </c>
    </row>
    <row r="4" spans="1:11" ht="16" thickBot="1" x14ac:dyDescent="0.4">
      <c r="A4" s="28" t="s">
        <v>30</v>
      </c>
      <c r="B4" s="7">
        <v>0</v>
      </c>
      <c r="C4" s="8">
        <v>3470594.26</v>
      </c>
      <c r="D4" s="9">
        <v>398688.75</v>
      </c>
      <c r="E4" s="9">
        <v>2628669.75</v>
      </c>
      <c r="F4" s="9">
        <v>0</v>
      </c>
      <c r="G4" s="9">
        <v>2628669.75</v>
      </c>
    </row>
    <row r="5" spans="1:11" ht="16" thickBot="1" x14ac:dyDescent="0.4">
      <c r="A5" s="28" t="s">
        <v>31</v>
      </c>
      <c r="B5" s="7">
        <v>0</v>
      </c>
      <c r="C5" s="8">
        <v>9073565.5299999993</v>
      </c>
      <c r="D5" s="9">
        <v>266736</v>
      </c>
      <c r="E5" s="9">
        <v>8692821.25</v>
      </c>
      <c r="F5" s="9">
        <v>151285.03</v>
      </c>
      <c r="G5" s="9">
        <v>8541536.2200000007</v>
      </c>
    </row>
    <row r="6" spans="1:11" ht="16" thickBot="1" x14ac:dyDescent="0.4">
      <c r="A6" s="28" t="s">
        <v>32</v>
      </c>
      <c r="B6" s="7">
        <v>0</v>
      </c>
      <c r="C6" s="8">
        <v>2567387.31</v>
      </c>
      <c r="D6" s="9">
        <v>21254.510000000002</v>
      </c>
      <c r="E6" s="9">
        <v>2528225.0699999998</v>
      </c>
      <c r="F6" s="9">
        <v>0</v>
      </c>
      <c r="G6" s="9">
        <v>2528225.0699999998</v>
      </c>
    </row>
    <row r="7" spans="1:11" ht="16" thickBot="1" x14ac:dyDescent="0.4">
      <c r="A7" s="28" t="s">
        <v>33</v>
      </c>
      <c r="B7" s="10">
        <v>12656511.9</v>
      </c>
      <c r="C7" s="8">
        <v>12711796.539999999</v>
      </c>
      <c r="D7" s="9">
        <v>25640.15</v>
      </c>
      <c r="E7" s="9">
        <v>12553396.609999999</v>
      </c>
      <c r="F7" s="9">
        <v>0</v>
      </c>
      <c r="G7" s="9">
        <v>12553396.609999999</v>
      </c>
    </row>
    <row r="8" spans="1:11" ht="16" thickBot="1" x14ac:dyDescent="0.4">
      <c r="A8" s="28" t="s">
        <v>34</v>
      </c>
      <c r="B8" s="7">
        <v>0</v>
      </c>
      <c r="C8" s="8">
        <v>6531536.7100000009</v>
      </c>
      <c r="D8" s="9">
        <v>299717.80999999994</v>
      </c>
      <c r="E8" s="9">
        <v>6105577.6500000004</v>
      </c>
      <c r="F8" s="9">
        <v>0</v>
      </c>
      <c r="G8" s="9">
        <v>6105577.6500000004</v>
      </c>
    </row>
    <row r="9" spans="1:11" ht="16" thickBot="1" x14ac:dyDescent="0.4">
      <c r="A9" s="28" t="s">
        <v>35</v>
      </c>
      <c r="B9" s="7">
        <v>0</v>
      </c>
      <c r="C9" s="8">
        <v>3234056.67</v>
      </c>
      <c r="D9" s="9">
        <v>95018.430000000008</v>
      </c>
      <c r="E9" s="9">
        <v>2026391.2</v>
      </c>
      <c r="F9" s="9">
        <v>0</v>
      </c>
      <c r="G9" s="9">
        <v>2026391.2</v>
      </c>
    </row>
    <row r="10" spans="1:11" ht="16" thickBot="1" x14ac:dyDescent="0.4">
      <c r="A10" s="28" t="s">
        <v>36</v>
      </c>
      <c r="B10" s="10">
        <v>14812668.300000001</v>
      </c>
      <c r="C10" s="8">
        <v>18870351.039999999</v>
      </c>
      <c r="D10" s="9">
        <v>910175.69</v>
      </c>
      <c r="E10" s="9">
        <v>11829132.84</v>
      </c>
      <c r="F10" s="9">
        <v>0</v>
      </c>
      <c r="G10" s="9">
        <v>11829132.84</v>
      </c>
    </row>
    <row r="11" spans="1:11" ht="16" thickBot="1" x14ac:dyDescent="0.4">
      <c r="A11" s="28" t="s">
        <v>37</v>
      </c>
      <c r="B11" s="7">
        <v>0</v>
      </c>
      <c r="C11" s="8">
        <v>10071237.260000002</v>
      </c>
      <c r="D11" s="9">
        <v>0</v>
      </c>
      <c r="E11" s="9">
        <v>9977026.3300000001</v>
      </c>
      <c r="F11" s="9">
        <v>0</v>
      </c>
      <c r="G11" s="9">
        <v>9977026.3300000001</v>
      </c>
    </row>
    <row r="12" spans="1:11" ht="16" thickBot="1" x14ac:dyDescent="0.4">
      <c r="A12" s="28" t="s">
        <v>38</v>
      </c>
      <c r="B12" s="7">
        <v>0</v>
      </c>
      <c r="C12" s="8">
        <v>6979896.6299999999</v>
      </c>
      <c r="D12" s="9">
        <v>3000</v>
      </c>
      <c r="E12" s="9">
        <v>6972192.5099999998</v>
      </c>
      <c r="F12" s="9">
        <v>0</v>
      </c>
      <c r="G12" s="9">
        <v>6972192.5099999998</v>
      </c>
    </row>
    <row r="13" spans="1:11" ht="16" thickBot="1" x14ac:dyDescent="0.4">
      <c r="A13" s="28" t="s">
        <v>39</v>
      </c>
      <c r="B13" s="7">
        <v>0</v>
      </c>
      <c r="C13" s="8">
        <v>238414.02999999997</v>
      </c>
      <c r="D13" s="9">
        <v>143.38999999999999</v>
      </c>
      <c r="E13" s="9">
        <v>150688.62</v>
      </c>
      <c r="F13" s="9">
        <v>0</v>
      </c>
      <c r="G13" s="9">
        <v>150688.62</v>
      </c>
    </row>
    <row r="14" spans="1:11" ht="16" thickBot="1" x14ac:dyDescent="0.4">
      <c r="A14" s="28" t="s">
        <v>40</v>
      </c>
      <c r="B14" s="7">
        <v>0</v>
      </c>
      <c r="C14" s="8">
        <v>3440946.6399999997</v>
      </c>
      <c r="D14" s="9">
        <v>176338</v>
      </c>
      <c r="E14" s="9">
        <v>3264608.64</v>
      </c>
      <c r="F14" s="9">
        <v>5635</v>
      </c>
      <c r="G14" s="9">
        <v>3258973.64</v>
      </c>
    </row>
    <row r="15" spans="1:11" ht="16" thickBot="1" x14ac:dyDescent="0.4">
      <c r="A15" s="28" t="s">
        <v>41</v>
      </c>
      <c r="B15" s="7">
        <v>0</v>
      </c>
      <c r="C15" s="8">
        <v>8705838.4100000001</v>
      </c>
      <c r="D15" s="9">
        <v>172702.74</v>
      </c>
      <c r="E15" s="9">
        <v>8147616.9000000004</v>
      </c>
      <c r="F15" s="9">
        <v>0</v>
      </c>
      <c r="G15" s="9">
        <v>8147616.9000000004</v>
      </c>
    </row>
    <row r="16" spans="1:11" ht="16" thickBot="1" x14ac:dyDescent="0.4">
      <c r="A16" s="28" t="s">
        <v>42</v>
      </c>
      <c r="B16" s="10">
        <v>12377621</v>
      </c>
      <c r="C16" s="8">
        <v>15768263.16</v>
      </c>
      <c r="D16" s="9">
        <v>0</v>
      </c>
      <c r="E16" s="9">
        <v>15246680.9</v>
      </c>
      <c r="F16" s="9">
        <v>0</v>
      </c>
      <c r="G16" s="9">
        <v>15246680.9</v>
      </c>
    </row>
    <row r="17" spans="1:7" ht="16" thickBot="1" x14ac:dyDescent="0.4">
      <c r="A17" s="28" t="s">
        <v>43</v>
      </c>
      <c r="B17" s="7">
        <v>0</v>
      </c>
      <c r="C17" s="8">
        <v>2060750.79</v>
      </c>
      <c r="D17" s="9">
        <v>273535.06</v>
      </c>
      <c r="E17" s="9">
        <v>615712.59</v>
      </c>
      <c r="F17" s="9">
        <v>0</v>
      </c>
      <c r="G17" s="9">
        <v>615712.59</v>
      </c>
    </row>
    <row r="18" spans="1:7" ht="16" thickBot="1" x14ac:dyDescent="0.4">
      <c r="A18" s="28" t="s">
        <v>44</v>
      </c>
      <c r="B18" s="7">
        <v>0</v>
      </c>
      <c r="C18" s="8">
        <v>4371518.0900000008</v>
      </c>
      <c r="D18" s="9">
        <v>198453.95</v>
      </c>
      <c r="E18" s="9">
        <v>2715030.02</v>
      </c>
      <c r="F18" s="9">
        <v>44811.53</v>
      </c>
      <c r="G18" s="9">
        <v>2670218.4900000002</v>
      </c>
    </row>
    <row r="19" spans="1:7" ht="16" thickBot="1" x14ac:dyDescent="0.4">
      <c r="A19" s="28" t="s">
        <v>45</v>
      </c>
      <c r="B19" s="7">
        <v>0</v>
      </c>
      <c r="C19" s="8">
        <v>2071151.5799999998</v>
      </c>
      <c r="D19" s="9">
        <v>224948.72</v>
      </c>
      <c r="E19" s="9">
        <v>1363300.48</v>
      </c>
      <c r="F19" s="9">
        <v>474270</v>
      </c>
      <c r="G19" s="9">
        <v>889030.48</v>
      </c>
    </row>
    <row r="20" spans="1:7" ht="16" thickBot="1" x14ac:dyDescent="0.4">
      <c r="A20" s="28" t="s">
        <v>46</v>
      </c>
      <c r="B20" s="7">
        <v>0</v>
      </c>
      <c r="C20" s="8">
        <v>3482871.4899999998</v>
      </c>
      <c r="D20" s="9">
        <v>138062.55000000002</v>
      </c>
      <c r="E20" s="9">
        <v>2432643.39</v>
      </c>
      <c r="F20" s="9">
        <v>0</v>
      </c>
      <c r="G20" s="9">
        <v>2432643.39</v>
      </c>
    </row>
    <row r="21" spans="1:7" ht="16" thickBot="1" x14ac:dyDescent="0.4">
      <c r="A21" s="28" t="s">
        <v>47</v>
      </c>
      <c r="B21" s="7">
        <v>0</v>
      </c>
      <c r="C21" s="8">
        <v>4690704.59</v>
      </c>
      <c r="D21" s="9">
        <v>294981.15000000002</v>
      </c>
      <c r="E21" s="9">
        <v>2307399.23</v>
      </c>
      <c r="F21" s="9">
        <v>135778.71</v>
      </c>
      <c r="G21" s="9">
        <v>2171620.52</v>
      </c>
    </row>
    <row r="22" spans="1:7" ht="16" thickBot="1" x14ac:dyDescent="0.4">
      <c r="A22" s="28" t="s">
        <v>48</v>
      </c>
      <c r="B22" s="10">
        <v>5973682.9000000004</v>
      </c>
      <c r="C22" s="8">
        <v>7610073.4700000007</v>
      </c>
      <c r="D22" s="9">
        <v>0</v>
      </c>
      <c r="E22" s="9">
        <v>7610073.4699999997</v>
      </c>
      <c r="F22" s="9">
        <v>0</v>
      </c>
      <c r="G22" s="9">
        <v>7610073.4699999997</v>
      </c>
    </row>
    <row r="23" spans="1:7" ht="16" thickBot="1" x14ac:dyDescent="0.4">
      <c r="A23" s="28" t="s">
        <v>49</v>
      </c>
      <c r="B23" s="10">
        <v>6561431.7999999998</v>
      </c>
      <c r="C23" s="8">
        <v>8358826.3700000001</v>
      </c>
      <c r="D23" s="9">
        <v>55629.11</v>
      </c>
      <c r="E23" s="9">
        <v>7025939.9900000002</v>
      </c>
      <c r="F23" s="9">
        <v>0</v>
      </c>
      <c r="G23" s="9">
        <v>7025939.9900000002</v>
      </c>
    </row>
    <row r="24" spans="1:7" ht="16" thickBot="1" x14ac:dyDescent="0.4">
      <c r="A24" s="28" t="s">
        <v>50</v>
      </c>
      <c r="B24" s="10">
        <v>13362145.800000001</v>
      </c>
      <c r="C24" s="8">
        <v>18403581.370000001</v>
      </c>
      <c r="D24" s="9">
        <v>424327.06</v>
      </c>
      <c r="E24" s="9">
        <v>8495633.4000000004</v>
      </c>
      <c r="F24" s="9">
        <v>369182</v>
      </c>
      <c r="G24" s="9">
        <v>8126451.4000000004</v>
      </c>
    </row>
    <row r="25" spans="1:7" ht="16" thickBot="1" x14ac:dyDescent="0.4">
      <c r="A25" s="28" t="s">
        <v>51</v>
      </c>
      <c r="B25" s="7">
        <v>0</v>
      </c>
      <c r="C25" s="8">
        <v>1603544.83</v>
      </c>
      <c r="D25" s="9">
        <v>21137.209999999995</v>
      </c>
      <c r="E25" s="9">
        <v>1493331.89</v>
      </c>
      <c r="F25" s="9">
        <v>0</v>
      </c>
      <c r="G25" s="9">
        <v>1493331.89</v>
      </c>
    </row>
    <row r="26" spans="1:7" ht="16" thickBot="1" x14ac:dyDescent="0.4">
      <c r="A26" s="28" t="s">
        <v>52</v>
      </c>
      <c r="B26" s="10">
        <v>6359354.0999999996</v>
      </c>
      <c r="C26" s="8">
        <v>8868943.540000001</v>
      </c>
      <c r="D26" s="9">
        <v>824747.26</v>
      </c>
      <c r="E26" s="9">
        <v>1568006.69</v>
      </c>
      <c r="F26" s="9">
        <v>0</v>
      </c>
      <c r="G26" s="9">
        <v>1568006.69</v>
      </c>
    </row>
    <row r="27" spans="1:7" ht="16" thickBot="1" x14ac:dyDescent="0.4">
      <c r="A27" s="28" t="s">
        <v>53</v>
      </c>
      <c r="B27" s="7">
        <v>0</v>
      </c>
      <c r="C27" s="8">
        <v>6930680.5099999998</v>
      </c>
      <c r="D27" s="9">
        <v>252586.37</v>
      </c>
      <c r="E27" s="9">
        <v>5916439.3499999996</v>
      </c>
      <c r="F27" s="9">
        <v>775965.98</v>
      </c>
      <c r="G27" s="9">
        <v>5140473.3699999992</v>
      </c>
    </row>
    <row r="28" spans="1:7" ht="16" thickBot="1" x14ac:dyDescent="0.4">
      <c r="A28" s="28" t="s">
        <v>54</v>
      </c>
      <c r="B28" s="7">
        <v>0</v>
      </c>
      <c r="C28" s="8">
        <v>388528.57</v>
      </c>
      <c r="D28" s="9">
        <v>5557.11</v>
      </c>
      <c r="E28" s="9">
        <v>366229.08</v>
      </c>
      <c r="F28" s="9">
        <v>223.42</v>
      </c>
      <c r="G28" s="9">
        <v>366005.66000000003</v>
      </c>
    </row>
    <row r="29" spans="1:7" ht="16" thickBot="1" x14ac:dyDescent="0.4">
      <c r="A29" s="28" t="s">
        <v>55</v>
      </c>
      <c r="B29" s="7">
        <v>0</v>
      </c>
      <c r="C29" s="8">
        <v>8311358.8799999999</v>
      </c>
      <c r="D29" s="9">
        <v>933354.98</v>
      </c>
      <c r="E29" s="9">
        <v>5177583.91</v>
      </c>
      <c r="F29" s="9">
        <v>0</v>
      </c>
      <c r="G29" s="9">
        <v>5177583.91</v>
      </c>
    </row>
    <row r="30" spans="1:7" ht="16" thickBot="1" x14ac:dyDescent="0.4">
      <c r="A30" s="28" t="s">
        <v>56</v>
      </c>
      <c r="B30" s="7">
        <v>0</v>
      </c>
      <c r="C30" s="8">
        <v>778987.17999999993</v>
      </c>
      <c r="D30" s="9">
        <v>13663</v>
      </c>
      <c r="E30" s="9">
        <v>752741.68</v>
      </c>
      <c r="F30" s="9">
        <v>0</v>
      </c>
      <c r="G30" s="9">
        <v>752741.68</v>
      </c>
    </row>
    <row r="31" spans="1:7" ht="16" thickBot="1" x14ac:dyDescent="0.4">
      <c r="A31" s="28" t="s">
        <v>57</v>
      </c>
      <c r="B31" s="7">
        <v>0</v>
      </c>
      <c r="C31" s="8">
        <v>1942535.6</v>
      </c>
      <c r="D31" s="9">
        <v>42919.670000000006</v>
      </c>
      <c r="E31" s="9">
        <v>1729888.16</v>
      </c>
      <c r="F31" s="9">
        <v>1160.21</v>
      </c>
      <c r="G31" s="9">
        <v>1728727.95</v>
      </c>
    </row>
    <row r="32" spans="1:7" ht="16" thickBot="1" x14ac:dyDescent="0.4">
      <c r="A32" s="28" t="s">
        <v>58</v>
      </c>
      <c r="B32" s="7">
        <v>0</v>
      </c>
      <c r="C32" s="8">
        <v>2420275.08</v>
      </c>
      <c r="D32" s="9">
        <v>29273.78</v>
      </c>
      <c r="E32" s="9">
        <v>2371260.2999999998</v>
      </c>
      <c r="F32" s="9">
        <v>0</v>
      </c>
      <c r="G32" s="9">
        <v>2371260.2999999998</v>
      </c>
    </row>
    <row r="33" spans="1:7" ht="16" thickBot="1" x14ac:dyDescent="0.4">
      <c r="A33" s="28" t="s">
        <v>59</v>
      </c>
      <c r="B33" s="7">
        <v>0</v>
      </c>
      <c r="C33" s="8">
        <v>4507349.5199999996</v>
      </c>
      <c r="D33" s="9">
        <v>133523.74</v>
      </c>
      <c r="E33" s="9">
        <v>4031539.1</v>
      </c>
      <c r="F33" s="9">
        <v>68958.39</v>
      </c>
      <c r="G33" s="9">
        <v>3962580.71</v>
      </c>
    </row>
    <row r="34" spans="1:7" ht="16" thickBot="1" x14ac:dyDescent="0.4">
      <c r="A34" s="28" t="s">
        <v>60</v>
      </c>
      <c r="B34" s="7">
        <v>0</v>
      </c>
      <c r="C34" s="8">
        <v>2328115.48</v>
      </c>
      <c r="D34" s="9">
        <v>92031.7</v>
      </c>
      <c r="E34" s="9">
        <v>2000942.43</v>
      </c>
      <c r="F34" s="9">
        <v>0</v>
      </c>
      <c r="G34" s="9">
        <v>2000942.43</v>
      </c>
    </row>
    <row r="35" spans="1:7" ht="16" thickBot="1" x14ac:dyDescent="0.4">
      <c r="A35" s="28" t="s">
        <v>61</v>
      </c>
      <c r="B35" s="7">
        <v>0</v>
      </c>
      <c r="C35" s="8">
        <v>1327602.1600000001</v>
      </c>
      <c r="D35" s="9">
        <v>43580.06</v>
      </c>
      <c r="E35" s="9">
        <v>1248952.25</v>
      </c>
      <c r="F35" s="9">
        <v>0</v>
      </c>
      <c r="G35" s="9">
        <v>1248952.25</v>
      </c>
    </row>
    <row r="36" spans="1:7" ht="16" thickBot="1" x14ac:dyDescent="0.4">
      <c r="A36" s="28" t="s">
        <v>62</v>
      </c>
      <c r="B36" s="10">
        <v>4943466.0999999996</v>
      </c>
      <c r="C36" s="8">
        <v>6911285.4900000002</v>
      </c>
      <c r="D36" s="9">
        <v>592079.28</v>
      </c>
      <c r="E36" s="9">
        <v>4857267.6500000004</v>
      </c>
      <c r="F36" s="9">
        <v>520812</v>
      </c>
      <c r="G36" s="9">
        <v>4336455.6500000004</v>
      </c>
    </row>
    <row r="37" spans="1:7" ht="16" thickBot="1" x14ac:dyDescent="0.4">
      <c r="A37" s="28" t="s">
        <v>63</v>
      </c>
      <c r="B37" s="10">
        <v>12866488.300000001</v>
      </c>
      <c r="C37" s="8">
        <v>16391047.559999999</v>
      </c>
      <c r="D37" s="9">
        <v>0</v>
      </c>
      <c r="E37" s="9">
        <v>16391047.560000001</v>
      </c>
      <c r="F37" s="9">
        <v>0</v>
      </c>
      <c r="G37" s="9">
        <v>16391047.560000001</v>
      </c>
    </row>
    <row r="38" spans="1:7" ht="16" thickBot="1" x14ac:dyDescent="0.4">
      <c r="A38" s="28" t="s">
        <v>64</v>
      </c>
      <c r="B38" s="7">
        <v>0</v>
      </c>
      <c r="C38" s="8">
        <v>4584497.67</v>
      </c>
      <c r="D38" s="9">
        <v>182051.99</v>
      </c>
      <c r="E38" s="9">
        <v>3679940.69</v>
      </c>
      <c r="F38" s="9">
        <v>0</v>
      </c>
      <c r="G38" s="9">
        <v>3679940.69</v>
      </c>
    </row>
    <row r="39" spans="1:7" ht="16" thickBot="1" x14ac:dyDescent="0.4">
      <c r="A39" s="28" t="s">
        <v>65</v>
      </c>
      <c r="B39" s="7">
        <v>0</v>
      </c>
      <c r="C39" s="8">
        <v>7601853.2899999991</v>
      </c>
      <c r="D39" s="9">
        <v>142223.44</v>
      </c>
      <c r="E39" s="9">
        <v>7402451.0700000003</v>
      </c>
      <c r="F39" s="9">
        <v>0</v>
      </c>
      <c r="G39" s="9">
        <v>7402451.0700000003</v>
      </c>
    </row>
    <row r="40" spans="1:7" ht="16" thickBot="1" x14ac:dyDescent="0.4">
      <c r="A40" s="28" t="s">
        <v>66</v>
      </c>
      <c r="B40" s="10">
        <v>11788108.6</v>
      </c>
      <c r="C40" s="8">
        <v>10353867.300000001</v>
      </c>
      <c r="D40" s="9">
        <v>974270.95</v>
      </c>
      <c r="E40" s="9">
        <v>2738640.41</v>
      </c>
      <c r="F40" s="9">
        <v>0</v>
      </c>
      <c r="G40" s="9">
        <v>2738640.41</v>
      </c>
    </row>
    <row r="41" spans="1:7" ht="16" thickBot="1" x14ac:dyDescent="0.4">
      <c r="A41" s="28" t="s">
        <v>67</v>
      </c>
      <c r="B41" s="10">
        <v>7483713.5999999996</v>
      </c>
      <c r="C41" s="8">
        <v>9533751.75</v>
      </c>
      <c r="D41" s="9">
        <v>0</v>
      </c>
      <c r="E41" s="9">
        <v>9533751.75</v>
      </c>
      <c r="F41" s="9">
        <v>0</v>
      </c>
      <c r="G41" s="9">
        <v>9533751.75</v>
      </c>
    </row>
    <row r="42" spans="1:7" ht="16" thickBot="1" x14ac:dyDescent="0.4">
      <c r="A42" s="28" t="s">
        <v>68</v>
      </c>
      <c r="B42" s="7">
        <v>0</v>
      </c>
      <c r="C42" s="8">
        <v>6368012.3899999997</v>
      </c>
      <c r="D42" s="9">
        <v>167840.16</v>
      </c>
      <c r="E42" s="9">
        <v>4187082.85</v>
      </c>
      <c r="F42" s="9">
        <v>3235</v>
      </c>
      <c r="G42" s="9">
        <v>4183847.85</v>
      </c>
    </row>
    <row r="43" spans="1:7" ht="16" thickBot="1" x14ac:dyDescent="0.4">
      <c r="A43" s="28" t="s">
        <v>69</v>
      </c>
      <c r="B43" s="7">
        <v>0</v>
      </c>
      <c r="C43" s="8">
        <v>2178000.96</v>
      </c>
      <c r="D43" s="9">
        <v>0</v>
      </c>
      <c r="E43" s="9">
        <v>2178000.96</v>
      </c>
      <c r="F43" s="9">
        <v>0</v>
      </c>
      <c r="G43" s="9">
        <v>2178000.96</v>
      </c>
    </row>
    <row r="44" spans="1:7" ht="16" thickBot="1" x14ac:dyDescent="0.4">
      <c r="A44" s="28" t="s">
        <v>70</v>
      </c>
      <c r="B44" s="7">
        <v>0</v>
      </c>
      <c r="C44" s="8">
        <v>5866475.7299999995</v>
      </c>
      <c r="D44" s="9">
        <v>4908.3999999999996</v>
      </c>
      <c r="E44" s="9">
        <v>5857067.3300000001</v>
      </c>
      <c r="F44" s="9">
        <v>753233.44</v>
      </c>
      <c r="G44" s="9">
        <v>5103833.8900000006</v>
      </c>
    </row>
    <row r="45" spans="1:7" ht="16" thickBot="1" x14ac:dyDescent="0.4">
      <c r="A45" s="28" t="s">
        <v>71</v>
      </c>
      <c r="B45" s="7">
        <v>0</v>
      </c>
      <c r="C45" s="8">
        <v>2473565.7400000002</v>
      </c>
      <c r="D45" s="9">
        <v>40223.65</v>
      </c>
      <c r="E45" s="9">
        <v>2300887.46</v>
      </c>
      <c r="F45" s="9">
        <v>0</v>
      </c>
      <c r="G45" s="9">
        <v>2300887.46</v>
      </c>
    </row>
    <row r="46" spans="1:7" ht="16" thickBot="1" x14ac:dyDescent="0.4">
      <c r="A46" s="28" t="s">
        <v>72</v>
      </c>
      <c r="B46" s="7">
        <v>0</v>
      </c>
      <c r="C46" s="8">
        <v>9465060.8900000006</v>
      </c>
      <c r="D46" s="9">
        <v>379017.72000000003</v>
      </c>
      <c r="E46" s="9">
        <v>4036344.47</v>
      </c>
      <c r="F46" s="9">
        <v>0</v>
      </c>
      <c r="G46" s="9">
        <v>4036344.47</v>
      </c>
    </row>
    <row r="47" spans="1:7" ht="16" thickBot="1" x14ac:dyDescent="0.4">
      <c r="A47" s="28" t="s">
        <v>73</v>
      </c>
      <c r="B47" s="10">
        <v>24379049.699999999</v>
      </c>
      <c r="C47" s="8">
        <v>23294785.699999999</v>
      </c>
      <c r="D47" s="9">
        <v>337164.68000000005</v>
      </c>
      <c r="E47" s="9">
        <v>20718308.510000002</v>
      </c>
      <c r="F47" s="9">
        <v>0</v>
      </c>
      <c r="G47" s="9">
        <v>20718308.510000002</v>
      </c>
    </row>
    <row r="48" spans="1:7" ht="16" thickBot="1" x14ac:dyDescent="0.4">
      <c r="A48" s="28" t="s">
        <v>74</v>
      </c>
      <c r="B48" s="7">
        <v>0</v>
      </c>
      <c r="C48" s="8">
        <v>977352.79999999993</v>
      </c>
      <c r="D48" s="9">
        <v>0</v>
      </c>
      <c r="E48" s="9">
        <v>977352.8</v>
      </c>
      <c r="F48" s="9">
        <v>0</v>
      </c>
      <c r="G48" s="9">
        <v>977352.8</v>
      </c>
    </row>
    <row r="49" spans="1:7" ht="16" thickBot="1" x14ac:dyDescent="0.4">
      <c r="A49" s="28" t="s">
        <v>75</v>
      </c>
      <c r="B49" s="10">
        <v>7197678.5</v>
      </c>
      <c r="C49" s="8">
        <v>9169362.0399999991</v>
      </c>
      <c r="D49" s="9">
        <v>3975</v>
      </c>
      <c r="E49" s="9">
        <v>8350393.5700000003</v>
      </c>
      <c r="F49" s="9">
        <v>0</v>
      </c>
      <c r="G49" s="9">
        <v>8350393.5700000003</v>
      </c>
    </row>
    <row r="50" spans="1:7" ht="16" thickBot="1" x14ac:dyDescent="0.4">
      <c r="A50" s="28" t="s">
        <v>76</v>
      </c>
      <c r="B50" s="7">
        <v>0</v>
      </c>
      <c r="C50" s="8">
        <v>4870305.01</v>
      </c>
      <c r="D50" s="9">
        <v>1949</v>
      </c>
      <c r="E50" s="9">
        <v>4420377.6900000004</v>
      </c>
      <c r="F50" s="9">
        <v>0</v>
      </c>
      <c r="G50" s="9">
        <v>4420377.6900000004</v>
      </c>
    </row>
    <row r="51" spans="1:7" ht="16" thickBot="1" x14ac:dyDescent="0.4">
      <c r="A51" s="28" t="s">
        <v>77</v>
      </c>
      <c r="B51" s="7">
        <v>0</v>
      </c>
      <c r="C51" s="8">
        <v>2480749.79</v>
      </c>
      <c r="D51" s="9">
        <v>63821.69</v>
      </c>
      <c r="E51" s="9">
        <v>1883062.56</v>
      </c>
      <c r="F51" s="9">
        <v>0</v>
      </c>
      <c r="G51" s="9">
        <v>1883062.56</v>
      </c>
    </row>
    <row r="52" spans="1:7" ht="16" thickBot="1" x14ac:dyDescent="0.4">
      <c r="A52" s="28" t="s">
        <v>78</v>
      </c>
      <c r="B52" s="10">
        <v>58391497.299999997</v>
      </c>
      <c r="C52" s="8">
        <v>51829294.079999998</v>
      </c>
      <c r="D52" s="9">
        <v>228958.04000000004</v>
      </c>
      <c r="E52" s="9">
        <v>28386323.079999998</v>
      </c>
      <c r="F52" s="9">
        <v>0</v>
      </c>
      <c r="G52" s="9">
        <v>28386323.079999998</v>
      </c>
    </row>
    <row r="53" spans="1:7" ht="16" thickBot="1" x14ac:dyDescent="0.4">
      <c r="A53" s="28" t="s">
        <v>79</v>
      </c>
      <c r="B53" s="7">
        <v>0</v>
      </c>
      <c r="C53" s="8">
        <v>3093837.86</v>
      </c>
      <c r="D53" s="9">
        <v>95421.38</v>
      </c>
      <c r="E53" s="9">
        <v>2691332.3</v>
      </c>
      <c r="F53" s="9">
        <v>28655.9</v>
      </c>
      <c r="G53" s="9">
        <v>2662676.4</v>
      </c>
    </row>
    <row r="54" spans="1:7" ht="16" thickBot="1" x14ac:dyDescent="0.4">
      <c r="A54" s="28" t="s">
        <v>80</v>
      </c>
      <c r="B54" s="7">
        <v>0</v>
      </c>
      <c r="C54" s="8">
        <v>885997.39</v>
      </c>
      <c r="D54" s="9">
        <v>21627.32</v>
      </c>
      <c r="E54" s="9">
        <v>749798.43</v>
      </c>
      <c r="F54" s="9">
        <v>1772.51</v>
      </c>
      <c r="G54" s="9">
        <v>748025.92</v>
      </c>
    </row>
    <row r="55" spans="1:7" ht="16" thickBot="1" x14ac:dyDescent="0.4">
      <c r="A55" s="28" t="s">
        <v>81</v>
      </c>
      <c r="B55" s="7">
        <v>0</v>
      </c>
      <c r="C55" s="8">
        <v>7578585.5299999993</v>
      </c>
      <c r="D55" s="9">
        <v>450376.73999999993</v>
      </c>
      <c r="E55" s="9">
        <v>6934590.7400000002</v>
      </c>
      <c r="F55" s="9">
        <v>0</v>
      </c>
      <c r="G55" s="9">
        <v>6934590.7400000002</v>
      </c>
    </row>
    <row r="56" spans="1:7" ht="16" thickBot="1" x14ac:dyDescent="0.4">
      <c r="A56" s="28" t="s">
        <v>82</v>
      </c>
      <c r="B56" s="7">
        <v>0</v>
      </c>
      <c r="C56" s="8">
        <v>2164437.0299999998</v>
      </c>
      <c r="D56" s="9">
        <v>21322.25</v>
      </c>
      <c r="E56" s="9">
        <v>2027810.94</v>
      </c>
      <c r="F56" s="9">
        <v>3526.24</v>
      </c>
      <c r="G56" s="9">
        <v>2024284.7</v>
      </c>
    </row>
    <row r="57" spans="1:7" ht="16" thickBot="1" x14ac:dyDescent="0.4">
      <c r="A57" s="28" t="s">
        <v>83</v>
      </c>
      <c r="B57" s="7">
        <v>0</v>
      </c>
      <c r="C57" s="8">
        <v>3937664.89</v>
      </c>
      <c r="D57" s="9">
        <v>28501.949999999997</v>
      </c>
      <c r="E57" s="9">
        <v>3739520.78</v>
      </c>
      <c r="F57" s="9">
        <v>0</v>
      </c>
      <c r="G57" s="9">
        <v>3739520.78</v>
      </c>
    </row>
    <row r="58" spans="1:7" ht="16" thickBot="1" x14ac:dyDescent="0.4">
      <c r="A58" s="28" t="s">
        <v>84</v>
      </c>
      <c r="B58" s="7">
        <v>0</v>
      </c>
      <c r="C58" s="8">
        <v>325212.39</v>
      </c>
      <c r="D58" s="9">
        <v>0</v>
      </c>
      <c r="E58" s="9">
        <v>325212.39</v>
      </c>
      <c r="F58" s="9">
        <v>0</v>
      </c>
      <c r="G58" s="9">
        <v>325212.39</v>
      </c>
    </row>
    <row r="59" spans="1:7" ht="16" thickBot="1" x14ac:dyDescent="0.4">
      <c r="A59" s="28" t="s">
        <v>85</v>
      </c>
      <c r="B59" s="7">
        <v>0</v>
      </c>
      <c r="C59" s="8">
        <v>2162078.1</v>
      </c>
      <c r="D59" s="9">
        <v>0</v>
      </c>
      <c r="E59" s="9">
        <v>2162078.1</v>
      </c>
      <c r="F59" s="9">
        <v>0</v>
      </c>
      <c r="G59" s="9">
        <v>2162078.1</v>
      </c>
    </row>
    <row r="60" spans="1:7" ht="16" thickBot="1" x14ac:dyDescent="0.4">
      <c r="A60" s="28" t="s">
        <v>86</v>
      </c>
      <c r="B60" s="7">
        <v>0</v>
      </c>
      <c r="C60" s="8">
        <v>2176178.1399999997</v>
      </c>
      <c r="D60" s="9">
        <v>34499.57</v>
      </c>
      <c r="E60" s="9">
        <v>1977787.23</v>
      </c>
      <c r="F60" s="9">
        <v>10274.76</v>
      </c>
      <c r="G60" s="9">
        <v>1967512.47</v>
      </c>
    </row>
    <row r="61" spans="1:7" ht="16" thickBot="1" x14ac:dyDescent="0.4">
      <c r="A61" s="28" t="s">
        <v>87</v>
      </c>
      <c r="B61" s="7">
        <v>0</v>
      </c>
      <c r="C61" s="8">
        <v>2408426.7599999998</v>
      </c>
      <c r="D61" s="9">
        <v>12152.199999999999</v>
      </c>
      <c r="E61" s="9">
        <v>2289262.7400000002</v>
      </c>
      <c r="F61" s="9">
        <v>2034.88</v>
      </c>
      <c r="G61" s="9">
        <v>2287227.8600000003</v>
      </c>
    </row>
    <row r="62" spans="1:7" ht="16" thickBot="1" x14ac:dyDescent="0.4">
      <c r="A62" s="28" t="s">
        <v>88</v>
      </c>
      <c r="B62" s="7">
        <v>0</v>
      </c>
      <c r="C62" s="8">
        <v>2716429.6</v>
      </c>
      <c r="D62" s="9">
        <v>0</v>
      </c>
      <c r="E62" s="9">
        <v>2696980.62</v>
      </c>
      <c r="F62" s="9">
        <v>0</v>
      </c>
      <c r="G62" s="9">
        <v>2696980.62</v>
      </c>
    </row>
    <row r="63" spans="1:7" ht="16" thickBot="1" x14ac:dyDescent="0.4">
      <c r="A63" s="28" t="s">
        <v>89</v>
      </c>
      <c r="B63" s="7">
        <v>0</v>
      </c>
      <c r="C63" s="8">
        <v>2101120.88</v>
      </c>
      <c r="D63" s="9">
        <v>35888.660000000003</v>
      </c>
      <c r="E63" s="9">
        <v>1932618.18</v>
      </c>
      <c r="F63" s="9">
        <v>178.74</v>
      </c>
      <c r="G63" s="9">
        <v>1932439.44</v>
      </c>
    </row>
    <row r="64" spans="1:7" ht="16" thickBot="1" x14ac:dyDescent="0.4">
      <c r="A64" s="28" t="s">
        <v>90</v>
      </c>
      <c r="B64" s="10">
        <v>4877238.5</v>
      </c>
      <c r="C64" s="8">
        <v>6213276.4000000004</v>
      </c>
      <c r="D64" s="9">
        <v>0</v>
      </c>
      <c r="E64" s="9">
        <v>6213276.4000000004</v>
      </c>
      <c r="F64" s="9">
        <v>0</v>
      </c>
      <c r="G64" s="9">
        <v>6213276.4000000004</v>
      </c>
    </row>
    <row r="65" spans="1:7" ht="16" thickBot="1" x14ac:dyDescent="0.4">
      <c r="A65" s="28" t="s">
        <v>91</v>
      </c>
      <c r="B65" s="7">
        <v>0</v>
      </c>
      <c r="C65" s="8">
        <v>2753582.95</v>
      </c>
      <c r="D65" s="9">
        <v>38379.860000000008</v>
      </c>
      <c r="E65" s="9">
        <v>2401323.89</v>
      </c>
      <c r="F65" s="9">
        <v>7774.8899999999994</v>
      </c>
      <c r="G65" s="9">
        <v>2393549</v>
      </c>
    </row>
    <row r="66" spans="1:7" ht="16" thickBot="1" x14ac:dyDescent="0.4">
      <c r="A66" s="28" t="s">
        <v>92</v>
      </c>
      <c r="B66" s="10">
        <v>8225962</v>
      </c>
      <c r="C66" s="8">
        <v>10479326.76</v>
      </c>
      <c r="D66" s="9">
        <v>0</v>
      </c>
      <c r="E66" s="9">
        <v>10479326.76</v>
      </c>
      <c r="F66" s="9">
        <v>0</v>
      </c>
      <c r="G66" s="9">
        <v>10479326.76</v>
      </c>
    </row>
    <row r="67" spans="1:7" ht="16" thickBot="1" x14ac:dyDescent="0.4">
      <c r="A67" s="28" t="s">
        <v>93</v>
      </c>
      <c r="B67" s="7">
        <v>0</v>
      </c>
      <c r="C67" s="8">
        <v>1436488.81</v>
      </c>
      <c r="D67" s="9">
        <v>6054.5</v>
      </c>
      <c r="E67" s="9">
        <v>1422792.57</v>
      </c>
      <c r="F67" s="9">
        <v>0</v>
      </c>
      <c r="G67" s="9">
        <v>1422792.57</v>
      </c>
    </row>
    <row r="68" spans="1:7" ht="16" thickBot="1" x14ac:dyDescent="0.4">
      <c r="A68" s="29" t="s">
        <v>94</v>
      </c>
      <c r="B68" s="11">
        <v>10587402.300000001</v>
      </c>
      <c r="C68" s="12">
        <v>13487643.940000001</v>
      </c>
      <c r="D68" s="12">
        <v>0</v>
      </c>
      <c r="E68" s="12">
        <v>13487643.939999999</v>
      </c>
      <c r="F68" s="9">
        <v>0</v>
      </c>
      <c r="G68" s="9">
        <v>13487643.939999999</v>
      </c>
    </row>
    <row r="69" spans="1:7" ht="16" thickBot="1" x14ac:dyDescent="0.4">
      <c r="A69" s="13" t="s">
        <v>95</v>
      </c>
      <c r="B69" s="14">
        <f>SUM(B2:B68)</f>
        <v>262516937</v>
      </c>
      <c r="C69" s="15">
        <f t="shared" ref="C69:G69" si="0">SUM(C2:C68)</f>
        <v>473831607.57999992</v>
      </c>
      <c r="D69" s="16">
        <f t="shared" si="0"/>
        <v>12344966.84</v>
      </c>
      <c r="E69" s="16">
        <f t="shared" si="0"/>
        <v>361652450.61000007</v>
      </c>
      <c r="F69" s="16">
        <f t="shared" si="0"/>
        <v>3358768.6299999994</v>
      </c>
      <c r="G69" s="16">
        <f t="shared" si="0"/>
        <v>358293681.98000002</v>
      </c>
    </row>
  </sheetData>
  <conditionalFormatting sqref="A2:A68">
    <cfRule type="expression" dxfId="1" priority="1">
      <formula>D2=0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workbookViewId="0">
      <selection activeCell="I4" sqref="I4"/>
    </sheetView>
  </sheetViews>
  <sheetFormatPr defaultRowHeight="14.5" x14ac:dyDescent="0.35"/>
  <cols>
    <col min="1" max="1" width="18.1796875" customWidth="1"/>
    <col min="2" max="2" width="18.26953125" customWidth="1"/>
    <col min="3" max="3" width="19.26953125" customWidth="1"/>
    <col min="4" max="4" width="21.7265625" customWidth="1"/>
    <col min="5" max="5" width="27.7265625" customWidth="1"/>
    <col min="6" max="6" width="16.1796875" customWidth="1"/>
    <col min="7" max="7" width="23.1796875" customWidth="1"/>
    <col min="9" max="10" width="13.1796875" bestFit="1" customWidth="1"/>
  </cols>
  <sheetData>
    <row r="1" spans="1:11" ht="62.5" thickBot="1" x14ac:dyDescent="0.4">
      <c r="A1" s="5" t="s">
        <v>23</v>
      </c>
      <c r="B1" s="6" t="s">
        <v>100</v>
      </c>
      <c r="C1" s="6" t="s">
        <v>103</v>
      </c>
      <c r="D1" s="6" t="str">
        <f>"DHS funds Paid
"&amp;TEXT(K2,"mmmm")&amp;" 1 - "&amp;DAY(EOMONTH(K2,0))</f>
        <v>DHS funds Paid
July 1 - 31</v>
      </c>
      <c r="E1" s="6" t="s">
        <v>102</v>
      </c>
      <c r="F1" s="26" t="str">
        <f>"DHS funds Obligated 
"&amp;TEXT(K2,"mmmm")&amp;" 1 - "&amp;DAY(EOMONTH(K2,0))</f>
        <v>DHS funds Obligated 
July 1 - 31</v>
      </c>
      <c r="G1" s="26" t="s">
        <v>99</v>
      </c>
    </row>
    <row r="2" spans="1:11" ht="16" thickBot="1" x14ac:dyDescent="0.4">
      <c r="A2" s="28" t="s">
        <v>28</v>
      </c>
      <c r="B2" s="7">
        <v>0</v>
      </c>
      <c r="C2" s="8">
        <v>6654933.2000000002</v>
      </c>
      <c r="D2" s="9">
        <v>330724.55</v>
      </c>
      <c r="E2" s="9">
        <v>669683.75</v>
      </c>
      <c r="F2" s="9">
        <v>0</v>
      </c>
      <c r="G2" s="9">
        <v>669683.75</v>
      </c>
      <c r="K2" s="27">
        <f>'Combined Report Numbers'!F1</f>
        <v>44743</v>
      </c>
    </row>
    <row r="3" spans="1:11" ht="16" thickBot="1" x14ac:dyDescent="0.4">
      <c r="A3" s="28" t="s">
        <v>29</v>
      </c>
      <c r="B3" s="10">
        <v>36234405.899999999</v>
      </c>
      <c r="C3" s="8">
        <v>55746125.18</v>
      </c>
      <c r="D3" s="9">
        <v>0</v>
      </c>
      <c r="E3" s="9">
        <v>2082461.73</v>
      </c>
      <c r="F3" s="9">
        <v>0</v>
      </c>
      <c r="G3" s="9">
        <v>2082461.73</v>
      </c>
      <c r="I3" s="25"/>
      <c r="J3" s="25"/>
    </row>
    <row r="4" spans="1:11" ht="16" thickBot="1" x14ac:dyDescent="0.4">
      <c r="A4" s="28" t="s">
        <v>30</v>
      </c>
      <c r="B4" s="7">
        <v>0</v>
      </c>
      <c r="C4" s="8">
        <v>4257640.5999999996</v>
      </c>
      <c r="D4" s="9">
        <v>0</v>
      </c>
      <c r="E4" s="9">
        <v>0</v>
      </c>
      <c r="F4" s="9">
        <v>0</v>
      </c>
      <c r="G4" s="9">
        <v>0</v>
      </c>
    </row>
    <row r="5" spans="1:11" ht="16" thickBot="1" x14ac:dyDescent="0.4">
      <c r="A5" s="28" t="s">
        <v>31</v>
      </c>
      <c r="B5" s="7">
        <v>0</v>
      </c>
      <c r="C5" s="8">
        <v>10781660.09</v>
      </c>
      <c r="D5" s="9">
        <v>14323.52</v>
      </c>
      <c r="E5" s="9">
        <v>1133251.56</v>
      </c>
      <c r="F5" s="9">
        <v>32864.410000000003</v>
      </c>
      <c r="G5" s="9">
        <v>1100387.1500000001</v>
      </c>
    </row>
    <row r="6" spans="1:11" ht="16" thickBot="1" x14ac:dyDescent="0.4">
      <c r="A6" s="28" t="s">
        <v>32</v>
      </c>
      <c r="B6" s="7">
        <v>0</v>
      </c>
      <c r="C6" s="8">
        <v>1963536.3</v>
      </c>
      <c r="D6" s="9">
        <v>111808.96000000001</v>
      </c>
      <c r="E6" s="9">
        <v>392913.55</v>
      </c>
      <c r="F6" s="9">
        <v>0</v>
      </c>
      <c r="G6" s="9">
        <v>392913.55</v>
      </c>
    </row>
    <row r="7" spans="1:11" ht="16" thickBot="1" x14ac:dyDescent="0.4">
      <c r="A7" s="28" t="s">
        <v>33</v>
      </c>
      <c r="B7" s="10">
        <v>12549393.6</v>
      </c>
      <c r="C7" s="8">
        <v>17545683.390000001</v>
      </c>
      <c r="D7" s="9">
        <v>616509.94999999984</v>
      </c>
      <c r="E7" s="9">
        <v>1194572.67</v>
      </c>
      <c r="F7" s="9">
        <v>0</v>
      </c>
      <c r="G7" s="9">
        <v>1194572.67</v>
      </c>
    </row>
    <row r="8" spans="1:11" ht="16" thickBot="1" x14ac:dyDescent="0.4">
      <c r="A8" s="28" t="s">
        <v>34</v>
      </c>
      <c r="B8" s="7">
        <v>0</v>
      </c>
      <c r="C8" s="8">
        <v>8012730.3099999996</v>
      </c>
      <c r="D8" s="9">
        <v>271175.00000000006</v>
      </c>
      <c r="E8" s="9">
        <v>56832.36</v>
      </c>
      <c r="F8" s="9">
        <v>50794.990000000005</v>
      </c>
      <c r="G8" s="9">
        <v>6037.3699999999953</v>
      </c>
    </row>
    <row r="9" spans="1:11" ht="16" thickBot="1" x14ac:dyDescent="0.4">
      <c r="A9" s="28" t="s">
        <v>35</v>
      </c>
      <c r="B9" s="7">
        <v>0</v>
      </c>
      <c r="C9" s="8">
        <v>3761062.26</v>
      </c>
      <c r="D9" s="9">
        <v>134092.57999999999</v>
      </c>
      <c r="E9" s="9">
        <v>726057.5</v>
      </c>
      <c r="F9" s="9">
        <v>0</v>
      </c>
      <c r="G9" s="9">
        <v>726057.5</v>
      </c>
    </row>
    <row r="10" spans="1:11" ht="16" thickBot="1" x14ac:dyDescent="0.4">
      <c r="A10" s="28" t="s">
        <v>36</v>
      </c>
      <c r="B10" s="10">
        <v>18720516.199999999</v>
      </c>
      <c r="C10" s="8">
        <v>21007719.510000002</v>
      </c>
      <c r="D10" s="9">
        <v>1306482.6800000002</v>
      </c>
      <c r="E10" s="9">
        <v>4098491.09</v>
      </c>
      <c r="F10" s="9">
        <v>0</v>
      </c>
      <c r="G10" s="9">
        <v>4098491.09</v>
      </c>
    </row>
    <row r="11" spans="1:11" ht="16" thickBot="1" x14ac:dyDescent="0.4">
      <c r="A11" s="28" t="s">
        <v>37</v>
      </c>
      <c r="B11" s="7">
        <v>0</v>
      </c>
      <c r="C11" s="8">
        <v>7952144.8300000001</v>
      </c>
      <c r="D11" s="9">
        <v>191589.55</v>
      </c>
      <c r="E11" s="9">
        <v>3204.29</v>
      </c>
      <c r="F11" s="9">
        <v>0</v>
      </c>
      <c r="G11" s="9">
        <v>3204.29</v>
      </c>
    </row>
    <row r="12" spans="1:11" ht="16" thickBot="1" x14ac:dyDescent="0.4">
      <c r="A12" s="28" t="s">
        <v>38</v>
      </c>
      <c r="B12" s="7">
        <v>0</v>
      </c>
      <c r="C12" s="8">
        <v>5052519.71</v>
      </c>
      <c r="D12" s="9">
        <v>465062.99</v>
      </c>
      <c r="E12" s="9">
        <v>1175066.51</v>
      </c>
      <c r="F12" s="9">
        <v>0</v>
      </c>
      <c r="G12" s="9">
        <v>1175066.51</v>
      </c>
    </row>
    <row r="13" spans="1:11" ht="16" thickBot="1" x14ac:dyDescent="0.4">
      <c r="A13" s="28" t="s">
        <v>39</v>
      </c>
      <c r="B13" s="7">
        <v>0</v>
      </c>
      <c r="C13" s="8">
        <v>317768.87</v>
      </c>
      <c r="D13" s="9">
        <v>6257.89</v>
      </c>
      <c r="E13" s="9">
        <v>13294.66</v>
      </c>
      <c r="F13" s="9">
        <v>0</v>
      </c>
      <c r="G13" s="9">
        <v>13294.66</v>
      </c>
    </row>
    <row r="14" spans="1:11" ht="16" thickBot="1" x14ac:dyDescent="0.4">
      <c r="A14" s="28" t="s">
        <v>40</v>
      </c>
      <c r="B14" s="7">
        <v>0</v>
      </c>
      <c r="C14" s="8">
        <v>2953125</v>
      </c>
      <c r="D14" s="9">
        <v>0</v>
      </c>
      <c r="E14" s="9">
        <v>0</v>
      </c>
      <c r="F14" s="9">
        <v>0</v>
      </c>
      <c r="G14" s="9">
        <v>0</v>
      </c>
    </row>
    <row r="15" spans="1:11" ht="16" thickBot="1" x14ac:dyDescent="0.4">
      <c r="A15" s="28" t="s">
        <v>41</v>
      </c>
      <c r="B15" s="7">
        <v>0</v>
      </c>
      <c r="C15" s="8">
        <v>11603529.93</v>
      </c>
      <c r="D15" s="9">
        <v>636708.30999999994</v>
      </c>
      <c r="E15" s="9">
        <v>844427.41</v>
      </c>
      <c r="F15" s="9">
        <v>0</v>
      </c>
      <c r="G15" s="9">
        <v>844427.41</v>
      </c>
    </row>
    <row r="16" spans="1:11" ht="16" thickBot="1" x14ac:dyDescent="0.4">
      <c r="A16" s="28" t="s">
        <v>42</v>
      </c>
      <c r="B16" s="10">
        <v>15643059.699999999</v>
      </c>
      <c r="C16" s="8">
        <v>16047831.18</v>
      </c>
      <c r="D16" s="9">
        <v>1034955.8</v>
      </c>
      <c r="E16" s="9">
        <v>9530844.4499999993</v>
      </c>
      <c r="F16" s="9">
        <v>0</v>
      </c>
      <c r="G16" s="9">
        <v>9530844.4499999993</v>
      </c>
    </row>
    <row r="17" spans="1:7" ht="16" thickBot="1" x14ac:dyDescent="0.4">
      <c r="A17" s="28" t="s">
        <v>43</v>
      </c>
      <c r="B17" s="7">
        <v>0</v>
      </c>
      <c r="C17" s="8">
        <v>2369417.9300000002</v>
      </c>
      <c r="D17" s="9">
        <v>0</v>
      </c>
      <c r="E17" s="9">
        <v>0</v>
      </c>
      <c r="F17" s="9">
        <v>0</v>
      </c>
      <c r="G17" s="9">
        <v>0</v>
      </c>
    </row>
    <row r="18" spans="1:7" ht="16" thickBot="1" x14ac:dyDescent="0.4">
      <c r="A18" s="28" t="s">
        <v>44</v>
      </c>
      <c r="B18" s="7">
        <v>0</v>
      </c>
      <c r="C18" s="8">
        <v>5212625.41</v>
      </c>
      <c r="D18" s="9">
        <v>0</v>
      </c>
      <c r="E18" s="9">
        <v>0</v>
      </c>
      <c r="F18" s="9">
        <v>0</v>
      </c>
      <c r="G18" s="9">
        <v>0</v>
      </c>
    </row>
    <row r="19" spans="1:7" ht="16" thickBot="1" x14ac:dyDescent="0.4">
      <c r="A19" s="28" t="s">
        <v>45</v>
      </c>
      <c r="B19" s="7">
        <v>0</v>
      </c>
      <c r="C19" s="8">
        <v>2064599.81</v>
      </c>
      <c r="D19" s="9">
        <v>0</v>
      </c>
      <c r="E19" s="9">
        <v>0</v>
      </c>
      <c r="F19" s="9">
        <v>0</v>
      </c>
      <c r="G19" s="9">
        <v>0</v>
      </c>
    </row>
    <row r="20" spans="1:7" ht="16" thickBot="1" x14ac:dyDescent="0.4">
      <c r="A20" s="28" t="s">
        <v>46</v>
      </c>
      <c r="B20" s="7">
        <v>0</v>
      </c>
      <c r="C20" s="8">
        <v>4272702</v>
      </c>
      <c r="D20" s="9">
        <v>0</v>
      </c>
      <c r="E20" s="9">
        <v>112302.13</v>
      </c>
      <c r="F20" s="9">
        <v>0</v>
      </c>
      <c r="G20" s="9">
        <v>112302.13</v>
      </c>
    </row>
    <row r="21" spans="1:7" ht="16" thickBot="1" x14ac:dyDescent="0.4">
      <c r="A21" s="28" t="s">
        <v>47</v>
      </c>
      <c r="B21" s="7">
        <v>0</v>
      </c>
      <c r="C21" s="8">
        <v>6047326.6299999999</v>
      </c>
      <c r="D21" s="9">
        <v>17362.96</v>
      </c>
      <c r="E21" s="9">
        <v>109082.66</v>
      </c>
      <c r="F21" s="9">
        <v>5212.72</v>
      </c>
      <c r="G21" s="9">
        <v>103869.94</v>
      </c>
    </row>
    <row r="22" spans="1:7" ht="16" thickBot="1" x14ac:dyDescent="0.4">
      <c r="A22" s="28" t="s">
        <v>48</v>
      </c>
      <c r="B22" s="10">
        <v>7549647.7999999998</v>
      </c>
      <c r="C22" s="8">
        <v>1542211</v>
      </c>
      <c r="D22" s="9">
        <v>0</v>
      </c>
      <c r="E22" s="9">
        <v>694146.91</v>
      </c>
      <c r="F22" s="9">
        <v>0</v>
      </c>
      <c r="G22" s="9">
        <v>694146.91</v>
      </c>
    </row>
    <row r="23" spans="1:7" ht="16" thickBot="1" x14ac:dyDescent="0.4">
      <c r="A23" s="28" t="s">
        <v>49</v>
      </c>
      <c r="B23" s="10">
        <v>8292455.4000000004</v>
      </c>
      <c r="C23" s="8">
        <v>10510776.300000001</v>
      </c>
      <c r="D23" s="9">
        <v>178963.84999999998</v>
      </c>
      <c r="E23" s="9">
        <v>2271689.59</v>
      </c>
      <c r="F23" s="9">
        <v>2193.9899999999998</v>
      </c>
      <c r="G23" s="9">
        <v>2269495.5999999996</v>
      </c>
    </row>
    <row r="24" spans="1:7" ht="16" thickBot="1" x14ac:dyDescent="0.4">
      <c r="A24" s="28" t="s">
        <v>50</v>
      </c>
      <c r="B24" s="10">
        <v>16887319.800000001</v>
      </c>
      <c r="C24" s="8">
        <v>26230619.16</v>
      </c>
      <c r="D24" s="9">
        <v>302829</v>
      </c>
      <c r="E24" s="9">
        <v>4022277.97</v>
      </c>
      <c r="F24" s="9">
        <v>457089</v>
      </c>
      <c r="G24" s="9">
        <v>3565188.97</v>
      </c>
    </row>
    <row r="25" spans="1:7" ht="16" thickBot="1" x14ac:dyDescent="0.4">
      <c r="A25" s="28" t="s">
        <v>51</v>
      </c>
      <c r="B25" s="7">
        <v>0</v>
      </c>
      <c r="C25" s="8">
        <v>1772456.78</v>
      </c>
      <c r="D25" s="9">
        <v>41985.97</v>
      </c>
      <c r="E25" s="9">
        <v>14921.06</v>
      </c>
      <c r="F25" s="9">
        <v>0</v>
      </c>
      <c r="G25" s="9">
        <v>14921.06</v>
      </c>
    </row>
    <row r="26" spans="1:7" ht="16" thickBot="1" x14ac:dyDescent="0.4">
      <c r="A26" s="28" t="s">
        <v>52</v>
      </c>
      <c r="B26" s="10">
        <v>8037065.9000000004</v>
      </c>
      <c r="C26" s="8">
        <v>11236862.85</v>
      </c>
      <c r="D26" s="9">
        <v>0</v>
      </c>
      <c r="E26" s="9">
        <v>0</v>
      </c>
      <c r="F26" s="9">
        <v>0</v>
      </c>
      <c r="G26" s="9">
        <v>0</v>
      </c>
    </row>
    <row r="27" spans="1:7" ht="16" thickBot="1" x14ac:dyDescent="0.4">
      <c r="A27" s="28" t="s">
        <v>53</v>
      </c>
      <c r="B27" s="7">
        <v>0</v>
      </c>
      <c r="C27" s="8">
        <v>6004494.75</v>
      </c>
      <c r="D27" s="9">
        <v>280728.24</v>
      </c>
      <c r="E27" s="9">
        <v>9</v>
      </c>
      <c r="F27" s="9">
        <v>0</v>
      </c>
      <c r="G27" s="9">
        <v>9</v>
      </c>
    </row>
    <row r="28" spans="1:7" ht="16" thickBot="1" x14ac:dyDescent="0.4">
      <c r="A28" s="28" t="s">
        <v>54</v>
      </c>
      <c r="B28" s="7">
        <v>0</v>
      </c>
      <c r="C28" s="8">
        <v>57681.67</v>
      </c>
      <c r="D28" s="9">
        <v>0</v>
      </c>
      <c r="E28" s="9">
        <v>6052.23</v>
      </c>
      <c r="F28" s="9">
        <v>0</v>
      </c>
      <c r="G28" s="9">
        <v>6052.23</v>
      </c>
    </row>
    <row r="29" spans="1:7" ht="16" thickBot="1" x14ac:dyDescent="0.4">
      <c r="A29" s="28" t="s">
        <v>55</v>
      </c>
      <c r="B29" s="7">
        <v>0</v>
      </c>
      <c r="C29" s="8">
        <v>11077750</v>
      </c>
      <c r="D29" s="9">
        <v>0</v>
      </c>
      <c r="E29" s="9">
        <v>129.79</v>
      </c>
      <c r="F29" s="9">
        <v>0</v>
      </c>
      <c r="G29" s="9">
        <v>129.79</v>
      </c>
    </row>
    <row r="30" spans="1:7" ht="16" thickBot="1" x14ac:dyDescent="0.4">
      <c r="A30" s="28" t="s">
        <v>56</v>
      </c>
      <c r="B30" s="7">
        <v>0</v>
      </c>
      <c r="C30" s="8">
        <v>955642.51</v>
      </c>
      <c r="D30" s="9">
        <v>58695.58</v>
      </c>
      <c r="E30" s="9">
        <v>98096.63</v>
      </c>
      <c r="F30" s="9">
        <v>0</v>
      </c>
      <c r="G30" s="9">
        <v>98096.63</v>
      </c>
    </row>
    <row r="31" spans="1:7" ht="16" thickBot="1" x14ac:dyDescent="0.4">
      <c r="A31" s="28" t="s">
        <v>57</v>
      </c>
      <c r="B31" s="7">
        <v>0</v>
      </c>
      <c r="C31" s="8">
        <v>1219396.94</v>
      </c>
      <c r="D31" s="9">
        <v>0</v>
      </c>
      <c r="E31" s="9">
        <v>339491.71</v>
      </c>
      <c r="F31" s="9">
        <v>0</v>
      </c>
      <c r="G31" s="9">
        <v>339491.71</v>
      </c>
    </row>
    <row r="32" spans="1:7" ht="16" thickBot="1" x14ac:dyDescent="0.4">
      <c r="A32" s="28" t="s">
        <v>58</v>
      </c>
      <c r="B32" s="7">
        <v>0</v>
      </c>
      <c r="C32" s="8">
        <v>2603593.58</v>
      </c>
      <c r="D32" s="9">
        <v>147017.13999999998</v>
      </c>
      <c r="E32" s="9">
        <v>471888.39</v>
      </c>
      <c r="F32" s="9">
        <v>0</v>
      </c>
      <c r="G32" s="9">
        <v>471888.39</v>
      </c>
    </row>
    <row r="33" spans="1:7" ht="16" thickBot="1" x14ac:dyDescent="0.4">
      <c r="A33" s="28" t="s">
        <v>59</v>
      </c>
      <c r="B33" s="7">
        <v>0</v>
      </c>
      <c r="C33" s="8">
        <v>1432291.42</v>
      </c>
      <c r="D33" s="9">
        <v>0</v>
      </c>
      <c r="E33" s="9">
        <v>0</v>
      </c>
      <c r="F33" s="9">
        <v>0</v>
      </c>
      <c r="G33" s="9">
        <v>0</v>
      </c>
    </row>
    <row r="34" spans="1:7" ht="16" thickBot="1" x14ac:dyDescent="0.4">
      <c r="A34" s="28" t="s">
        <v>60</v>
      </c>
      <c r="B34" s="7">
        <v>0</v>
      </c>
      <c r="C34" s="8">
        <v>2320389.7400000002</v>
      </c>
      <c r="D34" s="9">
        <v>124058.12000000001</v>
      </c>
      <c r="E34" s="9">
        <v>101373.31</v>
      </c>
      <c r="F34" s="9">
        <v>0</v>
      </c>
      <c r="G34" s="9">
        <v>101373.31</v>
      </c>
    </row>
    <row r="35" spans="1:7" ht="16" thickBot="1" x14ac:dyDescent="0.4">
      <c r="A35" s="28" t="s">
        <v>61</v>
      </c>
      <c r="B35" s="7">
        <v>0</v>
      </c>
      <c r="C35" s="8">
        <v>381041.24</v>
      </c>
      <c r="D35" s="9">
        <v>0</v>
      </c>
      <c r="E35" s="9">
        <v>0</v>
      </c>
      <c r="F35" s="9">
        <v>0</v>
      </c>
      <c r="G35" s="9">
        <v>0</v>
      </c>
    </row>
    <row r="36" spans="1:7" ht="16" thickBot="1" x14ac:dyDescent="0.4">
      <c r="A36" s="28" t="s">
        <v>62</v>
      </c>
      <c r="B36" s="10">
        <v>6247641.2000000002</v>
      </c>
      <c r="C36" s="8">
        <v>8250035.4199999999</v>
      </c>
      <c r="D36" s="9">
        <v>281595.21000000002</v>
      </c>
      <c r="E36" s="9">
        <v>0</v>
      </c>
      <c r="F36" s="9">
        <v>0</v>
      </c>
      <c r="G36" s="9">
        <v>0</v>
      </c>
    </row>
    <row r="37" spans="1:7" ht="16" thickBot="1" x14ac:dyDescent="0.4">
      <c r="A37" s="28" t="s">
        <v>63</v>
      </c>
      <c r="B37" s="10">
        <v>16260899</v>
      </c>
      <c r="C37" s="8">
        <v>19631534.120000001</v>
      </c>
      <c r="D37" s="9">
        <v>0</v>
      </c>
      <c r="E37" s="9">
        <v>586051.13</v>
      </c>
      <c r="F37" s="9">
        <v>0</v>
      </c>
      <c r="G37" s="9">
        <v>586051.13</v>
      </c>
    </row>
    <row r="38" spans="1:7" ht="16" thickBot="1" x14ac:dyDescent="0.4">
      <c r="A38" s="28" t="s">
        <v>64</v>
      </c>
      <c r="B38" s="7">
        <v>0</v>
      </c>
      <c r="C38" s="8">
        <v>4124150.19</v>
      </c>
      <c r="D38" s="9">
        <v>88977.499999999985</v>
      </c>
      <c r="E38" s="9">
        <v>614145.61</v>
      </c>
      <c r="F38" s="9">
        <v>0</v>
      </c>
      <c r="G38" s="9">
        <v>614145.61</v>
      </c>
    </row>
    <row r="39" spans="1:7" ht="16" thickBot="1" x14ac:dyDescent="0.4">
      <c r="A39" s="28" t="s">
        <v>65</v>
      </c>
      <c r="B39" s="7">
        <v>0</v>
      </c>
      <c r="C39" s="8">
        <v>6155579.7199999997</v>
      </c>
      <c r="D39" s="9">
        <v>231829.93</v>
      </c>
      <c r="E39" s="9">
        <v>688920.37</v>
      </c>
      <c r="F39" s="9">
        <v>0</v>
      </c>
      <c r="G39" s="9">
        <v>688920.37</v>
      </c>
    </row>
    <row r="40" spans="1:7" ht="16" thickBot="1" x14ac:dyDescent="0.4">
      <c r="A40" s="28" t="s">
        <v>66</v>
      </c>
      <c r="B40" s="10">
        <v>11004542</v>
      </c>
      <c r="C40" s="8">
        <v>14570969.34</v>
      </c>
      <c r="D40" s="9">
        <v>540317.71</v>
      </c>
      <c r="E40" s="9">
        <v>2960309.56</v>
      </c>
      <c r="F40" s="9">
        <v>0</v>
      </c>
      <c r="G40" s="9">
        <v>2960309.56</v>
      </c>
    </row>
    <row r="41" spans="1:7" ht="16" thickBot="1" x14ac:dyDescent="0.4">
      <c r="A41" s="28" t="s">
        <v>67</v>
      </c>
      <c r="B41" s="10">
        <v>9458051.5999999996</v>
      </c>
      <c r="C41" s="8">
        <v>13223585.6</v>
      </c>
      <c r="D41" s="9">
        <v>1695872.77</v>
      </c>
      <c r="E41" s="9">
        <v>0</v>
      </c>
      <c r="F41" s="9">
        <v>0</v>
      </c>
      <c r="G41" s="9">
        <v>0</v>
      </c>
    </row>
    <row r="42" spans="1:7" ht="16" thickBot="1" x14ac:dyDescent="0.4">
      <c r="A42" s="28" t="s">
        <v>68</v>
      </c>
      <c r="B42" s="7">
        <v>0</v>
      </c>
      <c r="C42" s="8">
        <v>8009411.6200000001</v>
      </c>
      <c r="D42" s="9">
        <v>268542.75</v>
      </c>
      <c r="E42" s="9">
        <v>162700.84</v>
      </c>
      <c r="F42" s="9">
        <v>1480</v>
      </c>
      <c r="G42" s="9">
        <v>161220.84</v>
      </c>
    </row>
    <row r="43" spans="1:7" ht="16" thickBot="1" x14ac:dyDescent="0.4">
      <c r="A43" s="28" t="s">
        <v>69</v>
      </c>
      <c r="B43" s="7">
        <v>0</v>
      </c>
      <c r="C43" s="8">
        <v>1977242.58</v>
      </c>
      <c r="D43" s="9">
        <v>96547.41</v>
      </c>
      <c r="E43" s="9">
        <v>366699.73</v>
      </c>
      <c r="F43" s="9">
        <v>0</v>
      </c>
      <c r="G43" s="9">
        <v>366699.73</v>
      </c>
    </row>
    <row r="44" spans="1:7" ht="16" thickBot="1" x14ac:dyDescent="0.4">
      <c r="A44" s="28" t="s">
        <v>70</v>
      </c>
      <c r="B44" s="7">
        <v>0</v>
      </c>
      <c r="C44" s="8">
        <v>7196849.6900000004</v>
      </c>
      <c r="D44" s="9">
        <v>10872</v>
      </c>
      <c r="E44" s="9">
        <v>169439.18</v>
      </c>
      <c r="F44" s="9">
        <v>0</v>
      </c>
      <c r="G44" s="9">
        <v>169439.18</v>
      </c>
    </row>
    <row r="45" spans="1:7" ht="16" thickBot="1" x14ac:dyDescent="0.4">
      <c r="A45" s="28" t="s">
        <v>71</v>
      </c>
      <c r="B45" s="7">
        <v>0</v>
      </c>
      <c r="C45" s="8">
        <v>2493673.2599999998</v>
      </c>
      <c r="D45" s="9">
        <v>163222.69</v>
      </c>
      <c r="E45" s="9">
        <v>290516.42</v>
      </c>
      <c r="F45" s="9">
        <v>0</v>
      </c>
      <c r="G45" s="9">
        <v>290516.42</v>
      </c>
    </row>
    <row r="46" spans="1:7" ht="16" thickBot="1" x14ac:dyDescent="0.4">
      <c r="A46" s="28" t="s">
        <v>72</v>
      </c>
      <c r="B46" s="7">
        <v>0</v>
      </c>
      <c r="C46" s="8">
        <v>12764219.1</v>
      </c>
      <c r="D46" s="9">
        <v>44385.96</v>
      </c>
      <c r="E46" s="9">
        <v>0</v>
      </c>
      <c r="F46" s="9">
        <v>0</v>
      </c>
      <c r="G46" s="9">
        <v>0</v>
      </c>
    </row>
    <row r="47" spans="1:7" ht="16" thickBot="1" x14ac:dyDescent="0.4">
      <c r="A47" s="28" t="s">
        <v>73</v>
      </c>
      <c r="B47" s="10">
        <v>24758714.800000001</v>
      </c>
      <c r="C47" s="8">
        <v>32315095.949999999</v>
      </c>
      <c r="D47" s="9">
        <v>2460790.65</v>
      </c>
      <c r="E47" s="9">
        <v>3217868.98</v>
      </c>
      <c r="F47" s="9">
        <v>0</v>
      </c>
      <c r="G47" s="9">
        <v>3217868.98</v>
      </c>
    </row>
    <row r="48" spans="1:7" ht="16" thickBot="1" x14ac:dyDescent="0.4">
      <c r="A48" s="28" t="s">
        <v>74</v>
      </c>
      <c r="B48" s="7">
        <v>0</v>
      </c>
      <c r="C48" s="8">
        <v>1044171.35</v>
      </c>
      <c r="D48" s="9">
        <v>29148.889999999996</v>
      </c>
      <c r="E48" s="9">
        <v>249335.96</v>
      </c>
      <c r="F48" s="9">
        <v>0</v>
      </c>
      <c r="G48" s="9">
        <v>249335.96</v>
      </c>
    </row>
    <row r="49" spans="1:7" ht="16" thickBot="1" x14ac:dyDescent="0.4">
      <c r="A49" s="28" t="s">
        <v>75</v>
      </c>
      <c r="B49" s="10">
        <v>9096555.3000000007</v>
      </c>
      <c r="C49" s="8">
        <v>10111500.960000001</v>
      </c>
      <c r="D49" s="9">
        <v>691735.95999999985</v>
      </c>
      <c r="E49" s="9">
        <v>399330.57</v>
      </c>
      <c r="F49" s="9">
        <v>0</v>
      </c>
      <c r="G49" s="9">
        <v>399330.57</v>
      </c>
    </row>
    <row r="50" spans="1:7" ht="16" thickBot="1" x14ac:dyDescent="0.4">
      <c r="A50" s="28" t="s">
        <v>76</v>
      </c>
      <c r="B50" s="7">
        <v>0</v>
      </c>
      <c r="C50" s="8">
        <v>6491359.8499999996</v>
      </c>
      <c r="D50" s="9">
        <v>121089.45</v>
      </c>
      <c r="E50" s="9">
        <v>63021.66</v>
      </c>
      <c r="F50" s="9">
        <v>0</v>
      </c>
      <c r="G50" s="9">
        <v>63021.66</v>
      </c>
    </row>
    <row r="51" spans="1:7" ht="16" thickBot="1" x14ac:dyDescent="0.4">
      <c r="A51" s="28" t="s">
        <v>77</v>
      </c>
      <c r="B51" s="7">
        <v>0</v>
      </c>
      <c r="C51" s="8">
        <v>629257.34</v>
      </c>
      <c r="D51" s="9">
        <v>0</v>
      </c>
      <c r="E51" s="9">
        <v>40190.9</v>
      </c>
      <c r="F51" s="9">
        <v>0</v>
      </c>
      <c r="G51" s="9">
        <v>40190.9</v>
      </c>
    </row>
    <row r="52" spans="1:7" ht="16" thickBot="1" x14ac:dyDescent="0.4">
      <c r="A52" s="28" t="s">
        <v>78</v>
      </c>
      <c r="B52" s="10">
        <v>47200241.700000003</v>
      </c>
      <c r="C52" s="8">
        <v>72935724.019999996</v>
      </c>
      <c r="D52" s="9">
        <v>6840764.1699999999</v>
      </c>
      <c r="E52" s="9">
        <v>11938257.1</v>
      </c>
      <c r="F52" s="9">
        <v>0</v>
      </c>
      <c r="G52" s="9">
        <v>11938257.1</v>
      </c>
    </row>
    <row r="53" spans="1:7" ht="16" thickBot="1" x14ac:dyDescent="0.4">
      <c r="A53" s="28" t="s">
        <v>79</v>
      </c>
      <c r="B53" s="7">
        <v>0</v>
      </c>
      <c r="C53" s="8">
        <v>3528272.87</v>
      </c>
      <c r="D53" s="9">
        <v>57084.020000000004</v>
      </c>
      <c r="E53" s="9">
        <v>378109.45</v>
      </c>
      <c r="F53" s="9">
        <v>116106.67000000001</v>
      </c>
      <c r="G53" s="9">
        <v>262002.78</v>
      </c>
    </row>
    <row r="54" spans="1:7" ht="16" thickBot="1" x14ac:dyDescent="0.4">
      <c r="A54" s="28" t="s">
        <v>80</v>
      </c>
      <c r="B54" s="7">
        <v>0</v>
      </c>
      <c r="C54" s="8">
        <v>335718.02</v>
      </c>
      <c r="D54" s="9">
        <v>0</v>
      </c>
      <c r="E54" s="9">
        <v>0</v>
      </c>
      <c r="F54" s="9">
        <v>0</v>
      </c>
      <c r="G54" s="9">
        <v>0</v>
      </c>
    </row>
    <row r="55" spans="1:7" ht="16" thickBot="1" x14ac:dyDescent="0.4">
      <c r="A55" s="28" t="s">
        <v>81</v>
      </c>
      <c r="B55" s="7">
        <v>0</v>
      </c>
      <c r="C55" s="8">
        <v>9297224.3399999999</v>
      </c>
      <c r="D55" s="9">
        <v>11684.810000000001</v>
      </c>
      <c r="E55" s="9">
        <v>18020.52</v>
      </c>
      <c r="F55" s="9">
        <v>0</v>
      </c>
      <c r="G55" s="9">
        <v>18020.52</v>
      </c>
    </row>
    <row r="56" spans="1:7" ht="16" thickBot="1" x14ac:dyDescent="0.4">
      <c r="A56" s="28" t="s">
        <v>82</v>
      </c>
      <c r="B56" s="7">
        <v>0</v>
      </c>
      <c r="C56" s="8">
        <v>2603179.69</v>
      </c>
      <c r="D56" s="9">
        <v>102034.99</v>
      </c>
      <c r="E56" s="9">
        <v>715374.72</v>
      </c>
      <c r="F56" s="9">
        <v>36815.379999999997</v>
      </c>
      <c r="G56" s="9">
        <v>678559.34</v>
      </c>
    </row>
    <row r="57" spans="1:7" ht="16" thickBot="1" x14ac:dyDescent="0.4">
      <c r="A57" s="28" t="s">
        <v>83</v>
      </c>
      <c r="B57" s="7">
        <v>0</v>
      </c>
      <c r="C57" s="8">
        <v>3619828.65</v>
      </c>
      <c r="D57" s="9">
        <v>93986.57</v>
      </c>
      <c r="E57" s="9">
        <v>540107.53</v>
      </c>
      <c r="F57" s="9">
        <v>0</v>
      </c>
      <c r="G57" s="9">
        <v>540107.53</v>
      </c>
    </row>
    <row r="58" spans="1:7" ht="16" thickBot="1" x14ac:dyDescent="0.4">
      <c r="A58" s="28" t="s">
        <v>84</v>
      </c>
      <c r="B58" s="7">
        <v>0</v>
      </c>
      <c r="C58" s="8">
        <v>162790.54</v>
      </c>
      <c r="D58" s="9">
        <v>193.56</v>
      </c>
      <c r="E58" s="9">
        <v>61120.68</v>
      </c>
      <c r="F58" s="9">
        <v>0</v>
      </c>
      <c r="G58" s="9">
        <v>61120.68</v>
      </c>
    </row>
    <row r="59" spans="1:7" ht="16" thickBot="1" x14ac:dyDescent="0.4">
      <c r="A59" s="28" t="s">
        <v>85</v>
      </c>
      <c r="B59" s="7">
        <v>0</v>
      </c>
      <c r="C59" s="8">
        <v>1785470.1</v>
      </c>
      <c r="D59" s="9">
        <v>77162.720000000001</v>
      </c>
      <c r="E59" s="9">
        <v>455082.54</v>
      </c>
      <c r="F59" s="9">
        <v>0</v>
      </c>
      <c r="G59" s="9">
        <v>455082.54</v>
      </c>
    </row>
    <row r="60" spans="1:7" ht="16" thickBot="1" x14ac:dyDescent="0.4">
      <c r="A60" s="28" t="s">
        <v>86</v>
      </c>
      <c r="B60" s="7">
        <v>0</v>
      </c>
      <c r="C60" s="8">
        <v>1669768.02</v>
      </c>
      <c r="D60" s="9">
        <v>94407.35</v>
      </c>
      <c r="E60" s="9">
        <v>514146.48</v>
      </c>
      <c r="F60" s="9">
        <v>17790.52</v>
      </c>
      <c r="G60" s="9">
        <v>496355.95999999996</v>
      </c>
    </row>
    <row r="61" spans="1:7" ht="16" thickBot="1" x14ac:dyDescent="0.4">
      <c r="A61" s="28" t="s">
        <v>87</v>
      </c>
      <c r="B61" s="7">
        <v>0</v>
      </c>
      <c r="C61" s="8">
        <v>2722599.35</v>
      </c>
      <c r="D61" s="9">
        <v>87729.53</v>
      </c>
      <c r="E61" s="9">
        <v>702837.65</v>
      </c>
      <c r="F61" s="9">
        <v>49938.96</v>
      </c>
      <c r="G61" s="9">
        <v>652898.69000000006</v>
      </c>
    </row>
    <row r="62" spans="1:7" ht="16" thickBot="1" x14ac:dyDescent="0.4">
      <c r="A62" s="28" t="s">
        <v>88</v>
      </c>
      <c r="B62" s="7">
        <v>0</v>
      </c>
      <c r="C62" s="8">
        <v>2642130.67</v>
      </c>
      <c r="D62" s="9">
        <v>0</v>
      </c>
      <c r="E62" s="9">
        <v>0</v>
      </c>
      <c r="F62" s="9">
        <v>0</v>
      </c>
      <c r="G62" s="9">
        <v>0</v>
      </c>
    </row>
    <row r="63" spans="1:7" ht="16" thickBot="1" x14ac:dyDescent="0.4">
      <c r="A63" s="28" t="s">
        <v>89</v>
      </c>
      <c r="B63" s="7">
        <v>0</v>
      </c>
      <c r="C63" s="8">
        <v>2075522.86</v>
      </c>
      <c r="D63" s="9">
        <v>54052.24</v>
      </c>
      <c r="E63" s="9">
        <v>122587.78</v>
      </c>
      <c r="F63" s="9">
        <v>3172.59</v>
      </c>
      <c r="G63" s="9">
        <v>119415.19</v>
      </c>
    </row>
    <row r="64" spans="1:7" ht="16" thickBot="1" x14ac:dyDescent="0.4">
      <c r="A64" s="28" t="s">
        <v>90</v>
      </c>
      <c r="B64" s="10">
        <v>6163941.5999999996</v>
      </c>
      <c r="C64" s="8">
        <v>7441632.2400000002</v>
      </c>
      <c r="D64" s="9">
        <v>424932.64999999997</v>
      </c>
      <c r="E64" s="9">
        <v>2518050.58</v>
      </c>
      <c r="F64" s="9">
        <v>265966.37</v>
      </c>
      <c r="G64" s="9">
        <v>2252084.21</v>
      </c>
    </row>
    <row r="65" spans="1:7" ht="16" thickBot="1" x14ac:dyDescent="0.4">
      <c r="A65" s="28" t="s">
        <v>91</v>
      </c>
      <c r="B65" s="7">
        <v>0</v>
      </c>
      <c r="C65" s="8">
        <v>1358172.21</v>
      </c>
      <c r="D65" s="9">
        <v>17622.550000000003</v>
      </c>
      <c r="E65" s="9">
        <v>180379.06</v>
      </c>
      <c r="F65" s="9">
        <v>9707</v>
      </c>
      <c r="G65" s="9">
        <v>170672.06</v>
      </c>
    </row>
    <row r="66" spans="1:7" ht="16" thickBot="1" x14ac:dyDescent="0.4">
      <c r="A66" s="28" t="s">
        <v>92</v>
      </c>
      <c r="B66" s="10">
        <v>10396118.5</v>
      </c>
      <c r="C66" s="8">
        <v>12643638.560000001</v>
      </c>
      <c r="D66" s="9">
        <v>257182.33999999997</v>
      </c>
      <c r="E66" s="9">
        <v>1886286.55</v>
      </c>
      <c r="F66" s="9">
        <v>0</v>
      </c>
      <c r="G66" s="9">
        <v>1886286.55</v>
      </c>
    </row>
    <row r="67" spans="1:7" ht="16" thickBot="1" x14ac:dyDescent="0.4">
      <c r="A67" s="28" t="s">
        <v>93</v>
      </c>
      <c r="B67" s="7">
        <v>0</v>
      </c>
      <c r="C67" s="8">
        <v>621637.98</v>
      </c>
      <c r="D67" s="9">
        <v>63635.43</v>
      </c>
      <c r="E67" s="9">
        <v>55033.69</v>
      </c>
      <c r="F67" s="9">
        <v>0</v>
      </c>
      <c r="G67" s="9">
        <v>55033.69</v>
      </c>
    </row>
    <row r="68" spans="1:7" ht="16" thickBot="1" x14ac:dyDescent="0.4">
      <c r="A68" s="29" t="s">
        <v>94</v>
      </c>
      <c r="B68" s="11">
        <v>13380549.1</v>
      </c>
      <c r="C68" s="12">
        <v>18707746.859999999</v>
      </c>
      <c r="D68" s="12">
        <v>692071.05999999994</v>
      </c>
      <c r="E68" s="12">
        <v>2164854.37</v>
      </c>
      <c r="F68" s="9">
        <v>0</v>
      </c>
      <c r="G68" s="9">
        <v>2164854.37</v>
      </c>
    </row>
    <row r="69" spans="1:7" ht="16" thickBot="1" x14ac:dyDescent="0.4">
      <c r="A69" s="13" t="s">
        <v>95</v>
      </c>
      <c r="B69" s="14">
        <f>SUM(B2:B68)</f>
        <v>277881119.10000002</v>
      </c>
      <c r="C69" s="15">
        <f t="shared" ref="C69:G69" si="0">SUM(C2:C68)</f>
        <v>564109583.1500001</v>
      </c>
      <c r="D69" s="16">
        <f t="shared" si="0"/>
        <v>21870805.50999999</v>
      </c>
      <c r="E69" s="16">
        <f t="shared" si="0"/>
        <v>62221342.519999988</v>
      </c>
      <c r="F69" s="16">
        <f t="shared" si="0"/>
        <v>1049132.6000000001</v>
      </c>
      <c r="G69" s="16">
        <f t="shared" si="0"/>
        <v>61172209.919999987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AF25D5-38ED-47CD-A918-FC4443491B4B}"/>
</file>

<file path=customXml/itemProps2.xml><?xml version="1.0" encoding="utf-8"?>
<ds:datastoreItem xmlns:ds="http://schemas.openxmlformats.org/officeDocument/2006/customXml" ds:itemID="{CAC70618-60E7-45F5-8A00-834CF08C030F}"/>
</file>

<file path=customXml/itemProps3.xml><?xml version="1.0" encoding="utf-8"?>
<ds:datastoreItem xmlns:ds="http://schemas.openxmlformats.org/officeDocument/2006/customXml" ds:itemID="{1A790130-5E7E-454C-ADED-B80B607F2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 Report Numbers</vt:lpstr>
      <vt:lpstr>Combined Apps</vt:lpstr>
      <vt:lpstr>Combined Financial</vt:lpstr>
      <vt:lpstr>ERAP 2 Financial</vt:lpstr>
      <vt:lpstr>ERAP 1 Financial</vt:lpstr>
      <vt:lpstr>'Combined Financial'!_Hlk86155108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Gilligan, Gloria</cp:lastModifiedBy>
  <cp:revision/>
  <dcterms:created xsi:type="dcterms:W3CDTF">2021-11-18T17:07:11Z</dcterms:created>
  <dcterms:modified xsi:type="dcterms:W3CDTF">2022-08-30T17:14:25Z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