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IM\OIMHQS\Share (Policy)\ERA1 Monthly Summary Report\Z - ERAP 1 Legislative Report Files\2022-04 ERAP Report\"/>
    </mc:Choice>
  </mc:AlternateContent>
  <xr:revisionPtr revIDLastSave="12" documentId="13_ncr:1_{54062AB2-9123-4D1A-BAA2-D831707853EA}" xr6:coauthVersionLast="47" xr6:coauthVersionMax="47" xr10:uidLastSave="{BFB755FF-B270-4114-A880-DB3E0ED631A8}"/>
  <bookViews>
    <workbookView xWindow="-108" yWindow="-108" windowWidth="23256" windowHeight="13176" firstSheet="1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RAP 1 Financial" sheetId="4" r:id="rId5"/>
  </sheets>
  <definedNames>
    <definedName name="_Hlk86155108" localSheetId="2">'Combined Financial'!$C$69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4" l="1"/>
  <c r="K2" i="3"/>
  <c r="K2" i="2"/>
  <c r="D1" i="2" l="1"/>
  <c r="D1" i="4"/>
  <c r="F69" i="3"/>
  <c r="G69" i="3"/>
  <c r="F69" i="4"/>
  <c r="G69" i="4"/>
  <c r="F1" i="4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2" i="2"/>
  <c r="G2" i="2"/>
  <c r="F1" i="2"/>
  <c r="F1" i="3"/>
  <c r="D1" i="3"/>
  <c r="D20" i="1"/>
  <c r="D21" i="1"/>
  <c r="D9" i="1"/>
  <c r="D10" i="1"/>
  <c r="D11" i="1"/>
  <c r="D12" i="1"/>
  <c r="D13" i="1"/>
  <c r="D14" i="1"/>
  <c r="D15" i="1"/>
  <c r="D16" i="1"/>
  <c r="D17" i="1"/>
  <c r="D18" i="1"/>
  <c r="D19" i="1"/>
  <c r="E69" i="4"/>
  <c r="D69" i="4"/>
  <c r="C69" i="4"/>
  <c r="B69" i="4"/>
  <c r="G69" i="2" l="1"/>
  <c r="F69" i="2"/>
  <c r="E69" i="3"/>
  <c r="D69" i="3"/>
  <c r="C69" i="3"/>
  <c r="C69" i="2" s="1"/>
  <c r="B69" i="3"/>
  <c r="B69" i="2" s="1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7" i="1"/>
  <c r="D3" i="1"/>
  <c r="D4" i="1"/>
  <c r="D5" i="1"/>
  <c r="D6" i="1"/>
  <c r="D8" i="1"/>
  <c r="D2" i="1"/>
  <c r="D69" i="2" l="1"/>
  <c r="E69" i="2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B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<sst xmlns="http://schemas.openxmlformats.org/spreadsheetml/2006/main" count="462" uniqueCount="105">
  <si>
    <t>ERAP 1</t>
  </si>
  <si>
    <t>ERAP 2</t>
  </si>
  <si>
    <t>Combined</t>
  </si>
  <si>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</si>
  <si>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</si>
  <si>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</si>
  <si>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</si>
  <si>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January</t>
  </si>
  <si>
    <t>State Funds Allocated</t>
  </si>
  <si>
    <t>Total State Funds Remaining at End of Previous month</t>
  </si>
  <si>
    <t>Emergency Rental Assistance Paid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</si>
  <si>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</si>
  <si>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</si>
  <si>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</si>
  <si>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</si>
  <si>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</si>
  <si>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</si>
  <si>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</si>
  <si>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</si>
  <si>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during Month</t>
  </si>
  <si>
    <t>Total Amount of Funds remaining (YTD)</t>
  </si>
  <si>
    <t>Total Obligated During month</t>
  </si>
  <si>
    <t>Total after Obligations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</si>
  <si>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</si>
  <si>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</si>
  <si>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</si>
  <si>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</si>
  <si>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</si>
  <si>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</si>
  <si>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</si>
  <si>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</si>
  <si>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</si>
  <si>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</si>
  <si>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</si>
  <si>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</si>
  <si>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</si>
  <si>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</si>
  <si>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</si>
  <si>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</si>
  <si>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</si>
  <si>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</si>
  <si>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</si>
  <si>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</si>
  <si>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</si>
  <si>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</si>
  <si>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</si>
  <si>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</si>
  <si>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</si>
  <si>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</si>
  <si>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</si>
  <si>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</si>
  <si>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</si>
  <si>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</si>
  <si>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</si>
  <si>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</si>
  <si>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</si>
  <si>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</si>
  <si>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</si>
  <si>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</si>
  <si>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</si>
  <si>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</si>
  <si>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</si>
  <si>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</si>
  <si>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</si>
  <si>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</si>
  <si>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</si>
  <si>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</si>
  <si>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</si>
  <si>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</si>
  <si>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</si>
  <si>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</si>
  <si>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</si>
  <si>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</si>
  <si>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</si>
  <si>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</si>
  <si>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</si>
  <si>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</si>
  <si>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</si>
  <si>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</si>
  <si>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</si>
  <si>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</si>
  <si>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</si>
  <si>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</si>
  <si>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</si>
  <si>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</si>
  <si>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</si>
  <si>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</si>
  <si>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</si>
  <si>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</si>
  <si>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</si>
  <si>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</si>
  <si>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</si>
  <si>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</si>
  <si>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</si>
  <si>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</si>
  <si>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</si>
  <si>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</si>
  <si>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 1 &amp; ERAP 2</t>
  </si>
  <si>
    <t>DHS TOTAL ERAP funds Remaining YTD</t>
  </si>
  <si>
    <t>DHS Allocation after Obligations</t>
  </si>
  <si>
    <t>`</t>
  </si>
  <si>
    <t>Amount of Direct Federal Allocation Received</t>
  </si>
  <si>
    <t>TOTAL ERAP2 Funds</t>
  </si>
  <si>
    <t>DHS funds Remaining YTD</t>
  </si>
  <si>
    <t>DHS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</si>
</sst>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3" borderId="4" xfId="0" applyNumberFormat="1" applyFont="1" applyFill="1" applyBorder="1" applyAlignment="1">
      <alignment horizontal="right" vertical="center" wrapText="1"/>
    </xf>
    <xf numFmtId="8" fontId="4" fillId="3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3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5"/>
  <sheetViews>
    <sheetView tabSelected="1" topLeftCell="A6" workbookViewId="0">
      <selection activeCell="C24" sqref="C24:C25"/>
    </sheetView>
  </sheetViews>
  <sheetFormatPr defaultRowHeight="14.45"/>
  <cols>
    <col min="1" max="1" width="51" bestFit="1" customWidth="1"/>
    <col min="2" max="3" width="16" bestFit="1" customWidth="1"/>
    <col min="4" max="4" width="17.7109375" bestFit="1" customWidth="1"/>
    <col min="6" max="7" width="14.5703125" bestFit="1" customWidth="1"/>
    <col min="8" max="8" width="13.5703125" bestFit="1" customWidth="1"/>
    <col min="9" max="9" width="14.5703125" bestFit="1" customWidth="1"/>
  </cols>
  <sheetData>
    <row r="1" spans="1:9">
      <c r="B1" t="s">
        <v>0</v>
      </c>
      <c r="C1" t="s">
        <v>1</v>
      </c>
      <c r="D1" t="s">
        <v>2</v>
      </c>
      <c r="F1" s="27">
        <v>44652</v>
      </c>
    </row>
    <row r="2" spans="1:9">
      <c r="A2" t="s">
        <v>3</v>
      </c>
      <c r="B2" s="3">
        <v>87491</v>
      </c>
      <c r="C2" s="3">
        <v>28194</v>
      </c>
      <c r="D2" s="3">
        <f>B2+C2</f>
        <v>115685</v>
      </c>
    </row>
    <row r="3" spans="1:9">
      <c r="A3" t="s">
        <v>4</v>
      </c>
      <c r="B3" s="3">
        <v>6606</v>
      </c>
      <c r="C3" s="3">
        <v>5612</v>
      </c>
      <c r="D3" s="3">
        <f t="shared" ref="D3:D21" si="0">B3+C3</f>
        <v>12218</v>
      </c>
    </row>
    <row r="4" spans="1:9">
      <c r="A4" t="s">
        <v>5</v>
      </c>
      <c r="B4" s="3">
        <v>6060</v>
      </c>
      <c r="C4" s="3">
        <v>5084</v>
      </c>
      <c r="D4" s="3">
        <f t="shared" si="0"/>
        <v>11144</v>
      </c>
    </row>
    <row r="5" spans="1:9">
      <c r="A5" t="s">
        <v>6</v>
      </c>
      <c r="B5" s="3">
        <v>2497</v>
      </c>
      <c r="C5" s="3">
        <v>1205</v>
      </c>
      <c r="D5" s="3">
        <f t="shared" si="0"/>
        <v>3702</v>
      </c>
    </row>
    <row r="6" spans="1:9">
      <c r="A6" t="s">
        <v>7</v>
      </c>
      <c r="B6" s="3">
        <v>85540</v>
      </c>
      <c r="C6" s="3">
        <v>27517</v>
      </c>
      <c r="D6" s="3">
        <f t="shared" si="0"/>
        <v>113057</v>
      </c>
    </row>
    <row r="7" spans="1:9">
      <c r="A7" t="s">
        <v>8</v>
      </c>
      <c r="B7" s="4">
        <v>564127583.1500001</v>
      </c>
      <c r="C7" s="4">
        <v>473831607.57999992</v>
      </c>
      <c r="D7" s="4">
        <f t="shared" si="0"/>
        <v>1037959190.73</v>
      </c>
    </row>
    <row r="8" spans="1:9">
      <c r="A8" t="s">
        <v>9</v>
      </c>
      <c r="B8" s="4">
        <v>153944769.81000003</v>
      </c>
      <c r="C8" s="4">
        <v>412266239.64791656</v>
      </c>
      <c r="D8" s="4">
        <f t="shared" si="0"/>
        <v>566211009.45791662</v>
      </c>
      <c r="F8" s="24"/>
      <c r="G8" s="24"/>
      <c r="H8" s="24"/>
    </row>
    <row r="9" spans="1:9">
      <c r="A9" t="s">
        <v>10</v>
      </c>
      <c r="B9" s="4">
        <v>20842798.809999999</v>
      </c>
      <c r="C9" s="4">
        <v>14748109.309999997</v>
      </c>
      <c r="D9" s="4">
        <f t="shared" si="0"/>
        <v>35590908.119999997</v>
      </c>
    </row>
    <row r="10" spans="1:9">
      <c r="A10" s="1" t="s">
        <v>11</v>
      </c>
      <c r="B10" s="4">
        <v>17795264.52</v>
      </c>
      <c r="C10" s="4">
        <v>13301362.499999998</v>
      </c>
      <c r="D10" s="4">
        <f t="shared" si="0"/>
        <v>31096627.019999996</v>
      </c>
      <c r="G10" s="24"/>
      <c r="H10" s="24"/>
      <c r="I10" s="4"/>
    </row>
    <row r="11" spans="1:9">
      <c r="A11" s="1" t="s">
        <v>12</v>
      </c>
      <c r="B11" s="4">
        <v>2333066.8899999992</v>
      </c>
      <c r="C11" s="4">
        <v>1180689.7099999997</v>
      </c>
      <c r="D11" s="4">
        <f t="shared" si="0"/>
        <v>3513756.5999999987</v>
      </c>
      <c r="H11" s="24"/>
      <c r="I11" s="4"/>
    </row>
    <row r="12" spans="1:9">
      <c r="A12" s="1" t="s">
        <v>13</v>
      </c>
      <c r="B12" s="4">
        <v>714467.39999999979</v>
      </c>
      <c r="C12" s="4">
        <v>266057.10000000003</v>
      </c>
      <c r="D12" s="4">
        <f t="shared" si="0"/>
        <v>980524.49999999977</v>
      </c>
    </row>
    <row r="13" spans="1:9">
      <c r="A13" s="2" t="s">
        <v>14</v>
      </c>
      <c r="B13" s="4">
        <v>255934.67</v>
      </c>
      <c r="C13" s="4">
        <v>45072.4</v>
      </c>
      <c r="D13" s="4">
        <f t="shared" si="0"/>
        <v>301007.07</v>
      </c>
      <c r="G13" s="24"/>
    </row>
    <row r="14" spans="1:9">
      <c r="A14" s="2" t="s">
        <v>15</v>
      </c>
      <c r="B14" s="4">
        <v>1776959.28</v>
      </c>
      <c r="C14" s="4">
        <v>480685.53</v>
      </c>
      <c r="D14" s="4">
        <f t="shared" si="0"/>
        <v>2257644.81</v>
      </c>
    </row>
    <row r="15" spans="1:9">
      <c r="A15" s="1" t="s">
        <v>16</v>
      </c>
      <c r="B15" s="4">
        <v>741036.79</v>
      </c>
      <c r="C15" s="4">
        <v>85003.550000000017</v>
      </c>
      <c r="D15" s="4">
        <f t="shared" si="0"/>
        <v>826040.34000000008</v>
      </c>
    </row>
    <row r="16" spans="1:9">
      <c r="A16" s="1" t="s">
        <v>17</v>
      </c>
      <c r="B16" s="4">
        <v>371942.66000000003</v>
      </c>
      <c r="C16" s="4">
        <v>130516.74999999999</v>
      </c>
      <c r="D16" s="4">
        <f t="shared" si="0"/>
        <v>502459.41000000003</v>
      </c>
    </row>
    <row r="17" spans="1:7">
      <c r="A17" s="1" t="s">
        <v>18</v>
      </c>
      <c r="B17" s="4">
        <v>663979.82999999984</v>
      </c>
      <c r="C17" s="4">
        <v>265165.23000000004</v>
      </c>
      <c r="D17" s="4">
        <f t="shared" si="0"/>
        <v>929145.05999999982</v>
      </c>
    </row>
    <row r="18" spans="1:7">
      <c r="A18" s="2" t="s">
        <v>19</v>
      </c>
      <c r="B18" s="4">
        <v>22875692.760000002</v>
      </c>
      <c r="C18" s="4">
        <v>15273867.239999996</v>
      </c>
      <c r="D18" s="4">
        <f t="shared" si="0"/>
        <v>38149560</v>
      </c>
    </row>
    <row r="19" spans="1:7">
      <c r="A19" s="2" t="s">
        <v>20</v>
      </c>
      <c r="B19" s="4">
        <v>131069077.05000003</v>
      </c>
      <c r="C19" s="4">
        <v>396992372.40791655</v>
      </c>
      <c r="D19" s="4">
        <f t="shared" si="0"/>
        <v>528061449.45791656</v>
      </c>
      <c r="F19" s="4"/>
      <c r="G19" s="4"/>
    </row>
    <row r="20" spans="1:7">
      <c r="A20" t="s">
        <v>21</v>
      </c>
      <c r="B20" s="4">
        <v>2673882.1199999996</v>
      </c>
      <c r="C20" s="4">
        <v>5066088.45</v>
      </c>
      <c r="D20" s="4">
        <f t="shared" si="0"/>
        <v>7739970.5700000003</v>
      </c>
      <c r="G20" s="4"/>
    </row>
    <row r="21" spans="1:7">
      <c r="A21" t="s">
        <v>22</v>
      </c>
      <c r="B21" s="4">
        <v>128395194.93000002</v>
      </c>
      <c r="C21" s="4">
        <v>391926283.95791656</v>
      </c>
      <c r="D21" s="4">
        <f t="shared" si="0"/>
        <v>520321478.88791656</v>
      </c>
    </row>
    <row r="24" spans="1:7">
      <c r="B24" s="4"/>
      <c r="C24" s="4"/>
    </row>
    <row r="25" spans="1:7">
      <c r="B25" s="4"/>
      <c r="C2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topLeftCell="A60" workbookViewId="0">
      <selection activeCell="H1" sqref="H1"/>
    </sheetView>
  </sheetViews>
  <sheetFormatPr defaultRowHeight="14.45"/>
  <cols>
    <col min="1" max="1" width="15.28515625" bestFit="1" customWidth="1"/>
    <col min="2" max="2" width="14.28515625" customWidth="1"/>
    <col min="3" max="3" width="12.85546875" customWidth="1"/>
    <col min="4" max="5" width="11.7109375" customWidth="1"/>
    <col min="8" max="8" width="15.28515625" bestFit="1" customWidth="1"/>
    <col min="9" max="9" width="14.28515625" customWidth="1"/>
    <col min="10" max="10" width="12.85546875" customWidth="1"/>
    <col min="11" max="12" width="11.7109375" customWidth="1"/>
    <col min="14" max="14" width="15.28515625" bestFit="1" customWidth="1"/>
    <col min="15" max="15" width="14.28515625" customWidth="1"/>
    <col min="16" max="16" width="12.85546875" customWidth="1"/>
    <col min="17" max="18" width="11.7109375" customWidth="1"/>
  </cols>
  <sheetData>
    <row r="1" spans="1:18" ht="28.9">
      <c r="A1" s="18" t="s">
        <v>23</v>
      </c>
      <c r="B1" s="19" t="s">
        <v>24</v>
      </c>
      <c r="C1" s="19" t="s">
        <v>25</v>
      </c>
      <c r="D1" s="19" t="s">
        <v>26</v>
      </c>
      <c r="E1" s="19" t="s">
        <v>27</v>
      </c>
      <c r="H1" s="18" t="s">
        <v>23</v>
      </c>
      <c r="I1" s="19" t="s">
        <v>24</v>
      </c>
      <c r="J1" s="19" t="s">
        <v>25</v>
      </c>
      <c r="K1" s="19" t="s">
        <v>26</v>
      </c>
      <c r="L1" s="19" t="s">
        <v>27</v>
      </c>
      <c r="N1" s="18" t="s">
        <v>23</v>
      </c>
      <c r="O1" s="19" t="s">
        <v>24</v>
      </c>
      <c r="P1" s="19" t="s">
        <v>25</v>
      </c>
      <c r="Q1" s="19" t="s">
        <v>26</v>
      </c>
      <c r="R1" s="19" t="s">
        <v>27</v>
      </c>
    </row>
    <row r="2" spans="1:18" ht="15.6">
      <c r="A2" s="20" t="s">
        <v>28</v>
      </c>
      <c r="B2" s="21">
        <f>I2+O2</f>
        <v>174</v>
      </c>
      <c r="C2" s="21">
        <f t="shared" ref="C2:E2" si="0">J2+P2</f>
        <v>166</v>
      </c>
      <c r="D2" s="21">
        <f t="shared" si="0"/>
        <v>9</v>
      </c>
      <c r="E2" s="21">
        <f t="shared" si="0"/>
        <v>47</v>
      </c>
      <c r="H2" s="20" t="s">
        <v>28</v>
      </c>
      <c r="I2" s="21">
        <v>152</v>
      </c>
      <c r="J2" s="21">
        <v>143</v>
      </c>
      <c r="K2" s="21">
        <v>6</v>
      </c>
      <c r="L2" s="21">
        <v>31</v>
      </c>
      <c r="N2" s="20" t="s">
        <v>28</v>
      </c>
      <c r="O2" s="21">
        <v>22</v>
      </c>
      <c r="P2" s="21">
        <v>23</v>
      </c>
      <c r="Q2" s="21">
        <v>3</v>
      </c>
      <c r="R2" s="21">
        <v>16</v>
      </c>
    </row>
    <row r="3" spans="1:18" ht="15.6">
      <c r="A3" s="20" t="s">
        <v>29</v>
      </c>
      <c r="B3" s="21">
        <f t="shared" ref="B3:B66" si="1">I3+O3</f>
        <v>2449</v>
      </c>
      <c r="C3" s="21">
        <f t="shared" ref="C3:C66" si="2">J3+P3</f>
        <v>3330</v>
      </c>
      <c r="D3" s="21">
        <f t="shared" ref="D3:D66" si="3">K3+Q3</f>
        <v>0</v>
      </c>
      <c r="E3" s="21">
        <f t="shared" ref="E3:E66" si="4">L3+R3</f>
        <v>1387</v>
      </c>
      <c r="H3" s="20" t="s">
        <v>29</v>
      </c>
      <c r="I3" s="21">
        <v>0</v>
      </c>
      <c r="J3" s="21">
        <v>0</v>
      </c>
      <c r="K3" s="21">
        <v>0</v>
      </c>
      <c r="L3" s="21">
        <v>0</v>
      </c>
      <c r="N3" s="20" t="s">
        <v>29</v>
      </c>
      <c r="O3" s="21">
        <v>2449</v>
      </c>
      <c r="P3" s="21">
        <v>3330</v>
      </c>
      <c r="Q3" s="21">
        <v>0</v>
      </c>
      <c r="R3" s="21">
        <v>1387</v>
      </c>
    </row>
    <row r="4" spans="1:18" ht="15.6">
      <c r="A4" s="20" t="s">
        <v>30</v>
      </c>
      <c r="B4" s="21">
        <f t="shared" si="1"/>
        <v>149</v>
      </c>
      <c r="C4" s="21">
        <f t="shared" si="2"/>
        <v>102</v>
      </c>
      <c r="D4" s="21">
        <f t="shared" si="3"/>
        <v>12</v>
      </c>
      <c r="E4" s="21">
        <f t="shared" si="4"/>
        <v>234</v>
      </c>
      <c r="H4" s="20" t="s">
        <v>30</v>
      </c>
      <c r="I4" s="21">
        <v>133</v>
      </c>
      <c r="J4" s="21">
        <v>86</v>
      </c>
      <c r="K4" s="21">
        <v>12</v>
      </c>
      <c r="L4" s="21">
        <v>234</v>
      </c>
      <c r="N4" s="20" t="s">
        <v>30</v>
      </c>
      <c r="O4" s="21">
        <v>16</v>
      </c>
      <c r="P4" s="21">
        <v>16</v>
      </c>
      <c r="Q4" s="21">
        <v>0</v>
      </c>
      <c r="R4" s="21">
        <v>0</v>
      </c>
    </row>
    <row r="5" spans="1:18" ht="15.6">
      <c r="A5" s="20" t="s">
        <v>31</v>
      </c>
      <c r="B5" s="21">
        <f t="shared" si="1"/>
        <v>219</v>
      </c>
      <c r="C5" s="21">
        <f t="shared" si="2"/>
        <v>110</v>
      </c>
      <c r="D5" s="21">
        <f t="shared" si="3"/>
        <v>29</v>
      </c>
      <c r="E5" s="21">
        <f t="shared" si="4"/>
        <v>593</v>
      </c>
      <c r="H5" s="20" t="s">
        <v>31</v>
      </c>
      <c r="I5" s="21">
        <v>216</v>
      </c>
      <c r="J5" s="21">
        <v>107</v>
      </c>
      <c r="K5" s="21">
        <v>29</v>
      </c>
      <c r="L5" s="21">
        <v>593</v>
      </c>
      <c r="N5" s="20" t="s">
        <v>31</v>
      </c>
      <c r="O5" s="21">
        <v>3</v>
      </c>
      <c r="P5" s="21">
        <v>3</v>
      </c>
      <c r="Q5" s="21">
        <v>0</v>
      </c>
      <c r="R5" s="21">
        <v>0</v>
      </c>
    </row>
    <row r="6" spans="1:18" ht="15.6">
      <c r="A6" s="20" t="s">
        <v>32</v>
      </c>
      <c r="B6" s="21">
        <f t="shared" si="1"/>
        <v>69</v>
      </c>
      <c r="C6" s="21">
        <f t="shared" si="2"/>
        <v>40</v>
      </c>
      <c r="D6" s="21">
        <f t="shared" si="3"/>
        <v>18</v>
      </c>
      <c r="E6" s="21">
        <f t="shared" si="4"/>
        <v>48</v>
      </c>
      <c r="H6" s="20" t="s">
        <v>32</v>
      </c>
      <c r="I6" s="21">
        <v>69</v>
      </c>
      <c r="J6" s="21">
        <v>40</v>
      </c>
      <c r="K6" s="21">
        <v>18</v>
      </c>
      <c r="L6" s="21">
        <v>48</v>
      </c>
      <c r="N6" s="20" t="s">
        <v>32</v>
      </c>
      <c r="O6" s="21">
        <v>0</v>
      </c>
      <c r="P6" s="21">
        <v>0</v>
      </c>
      <c r="Q6" s="21">
        <v>0</v>
      </c>
      <c r="R6" s="21">
        <v>0</v>
      </c>
    </row>
    <row r="7" spans="1:18" ht="15.6">
      <c r="A7" s="20" t="s">
        <v>33</v>
      </c>
      <c r="B7" s="21">
        <f t="shared" si="1"/>
        <v>125</v>
      </c>
      <c r="C7" s="21">
        <f t="shared" si="2"/>
        <v>125</v>
      </c>
      <c r="D7" s="21">
        <f t="shared" si="3"/>
        <v>0</v>
      </c>
      <c r="E7" s="21">
        <f t="shared" si="4"/>
        <v>0</v>
      </c>
      <c r="H7" s="20" t="s">
        <v>33</v>
      </c>
      <c r="I7" s="21">
        <v>125</v>
      </c>
      <c r="J7" s="21">
        <v>125</v>
      </c>
      <c r="K7" s="21">
        <v>0</v>
      </c>
      <c r="L7" s="21">
        <v>0</v>
      </c>
      <c r="N7" s="20" t="s">
        <v>33</v>
      </c>
      <c r="O7" s="21">
        <v>0</v>
      </c>
      <c r="P7" s="21">
        <v>0</v>
      </c>
      <c r="Q7" s="21">
        <v>0</v>
      </c>
      <c r="R7" s="21">
        <v>0</v>
      </c>
    </row>
    <row r="8" spans="1:18" ht="15.6">
      <c r="A8" s="20" t="s">
        <v>34</v>
      </c>
      <c r="B8" s="21">
        <f t="shared" si="1"/>
        <v>182</v>
      </c>
      <c r="C8" s="21">
        <f t="shared" si="2"/>
        <v>396</v>
      </c>
      <c r="D8" s="21">
        <f t="shared" si="3"/>
        <v>33</v>
      </c>
      <c r="E8" s="21">
        <f t="shared" si="4"/>
        <v>1631</v>
      </c>
      <c r="H8" s="20" t="s">
        <v>34</v>
      </c>
      <c r="I8" s="21">
        <v>182</v>
      </c>
      <c r="J8" s="21">
        <v>396</v>
      </c>
      <c r="K8" s="21">
        <v>33</v>
      </c>
      <c r="L8" s="21">
        <v>1631</v>
      </c>
      <c r="N8" s="20" t="s">
        <v>34</v>
      </c>
      <c r="O8" s="21">
        <v>0</v>
      </c>
      <c r="P8" s="21">
        <v>0</v>
      </c>
      <c r="Q8" s="21">
        <v>0</v>
      </c>
      <c r="R8" s="21">
        <v>0</v>
      </c>
    </row>
    <row r="9" spans="1:18" ht="15.6">
      <c r="A9" s="20" t="s">
        <v>35</v>
      </c>
      <c r="B9" s="21">
        <f t="shared" si="1"/>
        <v>253</v>
      </c>
      <c r="C9" s="21">
        <f t="shared" si="2"/>
        <v>110</v>
      </c>
      <c r="D9" s="21">
        <f t="shared" si="3"/>
        <v>8</v>
      </c>
      <c r="E9" s="21">
        <f t="shared" si="4"/>
        <v>318</v>
      </c>
      <c r="H9" s="20" t="s">
        <v>35</v>
      </c>
      <c r="I9" s="21">
        <v>206</v>
      </c>
      <c r="J9" s="21">
        <v>76</v>
      </c>
      <c r="K9" s="21">
        <v>7</v>
      </c>
      <c r="L9" s="21">
        <v>244</v>
      </c>
      <c r="N9" s="20" t="s">
        <v>35</v>
      </c>
      <c r="O9" s="21">
        <v>47</v>
      </c>
      <c r="P9" s="21">
        <v>34</v>
      </c>
      <c r="Q9" s="21">
        <v>1</v>
      </c>
      <c r="R9" s="21">
        <v>74</v>
      </c>
    </row>
    <row r="10" spans="1:18" ht="15.6">
      <c r="A10" s="20" t="s">
        <v>36</v>
      </c>
      <c r="B10" s="21">
        <f t="shared" si="1"/>
        <v>727</v>
      </c>
      <c r="C10" s="21">
        <f t="shared" si="2"/>
        <v>727</v>
      </c>
      <c r="D10" s="21">
        <f t="shared" si="3"/>
        <v>0</v>
      </c>
      <c r="E10" s="21">
        <f t="shared" si="4"/>
        <v>23</v>
      </c>
      <c r="H10" s="20" t="s">
        <v>36</v>
      </c>
      <c r="I10" s="21">
        <v>488</v>
      </c>
      <c r="J10" s="21">
        <v>488</v>
      </c>
      <c r="K10" s="21">
        <v>0</v>
      </c>
      <c r="L10" s="21">
        <v>4</v>
      </c>
      <c r="N10" s="20" t="s">
        <v>36</v>
      </c>
      <c r="O10" s="21">
        <v>239</v>
      </c>
      <c r="P10" s="21">
        <v>239</v>
      </c>
      <c r="Q10" s="21">
        <v>0</v>
      </c>
      <c r="R10" s="21">
        <v>19</v>
      </c>
    </row>
    <row r="11" spans="1:18" ht="15.6">
      <c r="A11" s="20" t="s">
        <v>37</v>
      </c>
      <c r="B11" s="21">
        <f t="shared" si="1"/>
        <v>124</v>
      </c>
      <c r="C11" s="21">
        <f t="shared" si="2"/>
        <v>183</v>
      </c>
      <c r="D11" s="21">
        <f t="shared" si="3"/>
        <v>4</v>
      </c>
      <c r="E11" s="21">
        <f t="shared" si="4"/>
        <v>173</v>
      </c>
      <c r="H11" s="20" t="s">
        <v>37</v>
      </c>
      <c r="I11" s="21">
        <v>109</v>
      </c>
      <c r="J11" s="21">
        <v>168</v>
      </c>
      <c r="K11" s="21">
        <v>4</v>
      </c>
      <c r="L11" s="21">
        <v>173</v>
      </c>
      <c r="N11" s="20" t="s">
        <v>37</v>
      </c>
      <c r="O11" s="21">
        <v>15</v>
      </c>
      <c r="P11" s="21">
        <v>15</v>
      </c>
      <c r="Q11" s="21">
        <v>0</v>
      </c>
      <c r="R11" s="21">
        <v>0</v>
      </c>
    </row>
    <row r="12" spans="1:18" ht="15.6">
      <c r="A12" s="20" t="s">
        <v>38</v>
      </c>
      <c r="B12" s="21">
        <f t="shared" si="1"/>
        <v>84</v>
      </c>
      <c r="C12" s="21">
        <f t="shared" si="2"/>
        <v>18</v>
      </c>
      <c r="D12" s="21">
        <f t="shared" si="3"/>
        <v>78</v>
      </c>
      <c r="E12" s="21">
        <f t="shared" si="4"/>
        <v>708</v>
      </c>
      <c r="H12" s="20" t="s">
        <v>38</v>
      </c>
      <c r="I12" s="21">
        <v>84</v>
      </c>
      <c r="J12" s="21">
        <v>18</v>
      </c>
      <c r="K12" s="21">
        <v>78</v>
      </c>
      <c r="L12" s="21">
        <v>708</v>
      </c>
      <c r="N12" s="20" t="s">
        <v>38</v>
      </c>
      <c r="O12" s="21">
        <v>0</v>
      </c>
      <c r="P12" s="21">
        <v>0</v>
      </c>
      <c r="Q12" s="21">
        <v>0</v>
      </c>
      <c r="R12" s="21">
        <v>0</v>
      </c>
    </row>
    <row r="13" spans="1:18" ht="15.6">
      <c r="A13" s="20" t="s">
        <v>39</v>
      </c>
      <c r="B13" s="21">
        <f t="shared" si="1"/>
        <v>2</v>
      </c>
      <c r="C13" s="21">
        <f t="shared" si="2"/>
        <v>0</v>
      </c>
      <c r="D13" s="21">
        <f t="shared" si="3"/>
        <v>11</v>
      </c>
      <c r="E13" s="21">
        <f t="shared" si="4"/>
        <v>0</v>
      </c>
      <c r="H13" s="20" t="s">
        <v>39</v>
      </c>
      <c r="I13" s="21">
        <v>2</v>
      </c>
      <c r="J13" s="21">
        <v>0</v>
      </c>
      <c r="K13" s="21">
        <v>5</v>
      </c>
      <c r="L13" s="21">
        <v>0</v>
      </c>
      <c r="N13" s="20" t="s">
        <v>39</v>
      </c>
      <c r="O13" s="21">
        <v>0</v>
      </c>
      <c r="P13" s="21">
        <v>0</v>
      </c>
      <c r="Q13" s="21">
        <v>6</v>
      </c>
      <c r="R13" s="21">
        <v>0</v>
      </c>
    </row>
    <row r="14" spans="1:18" ht="15.6">
      <c r="A14" s="20" t="s">
        <v>40</v>
      </c>
      <c r="B14" s="21">
        <f t="shared" si="1"/>
        <v>102</v>
      </c>
      <c r="C14" s="21">
        <f t="shared" si="2"/>
        <v>89</v>
      </c>
      <c r="D14" s="21">
        <f t="shared" si="3"/>
        <v>4</v>
      </c>
      <c r="E14" s="21">
        <f t="shared" si="4"/>
        <v>13</v>
      </c>
      <c r="H14" s="20" t="s">
        <v>40</v>
      </c>
      <c r="I14" s="21">
        <v>102</v>
      </c>
      <c r="J14" s="21">
        <v>89</v>
      </c>
      <c r="K14" s="21">
        <v>4</v>
      </c>
      <c r="L14" s="21">
        <v>13</v>
      </c>
      <c r="N14" s="20" t="s">
        <v>40</v>
      </c>
      <c r="O14" s="21">
        <v>0</v>
      </c>
      <c r="P14" s="21">
        <v>0</v>
      </c>
      <c r="Q14" s="21">
        <v>0</v>
      </c>
      <c r="R14" s="21">
        <v>0</v>
      </c>
    </row>
    <row r="15" spans="1:18" ht="15.6">
      <c r="A15" s="20" t="s">
        <v>41</v>
      </c>
      <c r="B15" s="21">
        <f t="shared" si="1"/>
        <v>319</v>
      </c>
      <c r="C15" s="21">
        <f t="shared" si="2"/>
        <v>257</v>
      </c>
      <c r="D15" s="21">
        <f t="shared" si="3"/>
        <v>41</v>
      </c>
      <c r="E15" s="21">
        <f t="shared" si="4"/>
        <v>384</v>
      </c>
      <c r="H15" s="20" t="s">
        <v>41</v>
      </c>
      <c r="I15" s="21">
        <v>286</v>
      </c>
      <c r="J15" s="21">
        <v>224</v>
      </c>
      <c r="K15" s="21">
        <v>41</v>
      </c>
      <c r="L15" s="21">
        <v>384</v>
      </c>
      <c r="N15" s="20" t="s">
        <v>41</v>
      </c>
      <c r="O15" s="21">
        <v>33</v>
      </c>
      <c r="P15" s="21">
        <v>33</v>
      </c>
      <c r="Q15" s="21">
        <v>0</v>
      </c>
      <c r="R15" s="21">
        <v>0</v>
      </c>
    </row>
    <row r="16" spans="1:18" ht="15.6">
      <c r="A16" s="20" t="s">
        <v>42</v>
      </c>
      <c r="B16" s="21">
        <f t="shared" si="1"/>
        <v>392</v>
      </c>
      <c r="C16" s="21">
        <f t="shared" si="2"/>
        <v>97</v>
      </c>
      <c r="D16" s="21">
        <f t="shared" si="3"/>
        <v>31</v>
      </c>
      <c r="E16" s="21">
        <f t="shared" si="4"/>
        <v>1301</v>
      </c>
      <c r="H16" s="20" t="s">
        <v>42</v>
      </c>
      <c r="I16" s="21">
        <v>377</v>
      </c>
      <c r="J16" s="21">
        <v>82</v>
      </c>
      <c r="K16" s="21">
        <v>31</v>
      </c>
      <c r="L16" s="21">
        <v>1301</v>
      </c>
      <c r="N16" s="20" t="s">
        <v>42</v>
      </c>
      <c r="O16" s="21">
        <v>15</v>
      </c>
      <c r="P16" s="21">
        <v>15</v>
      </c>
      <c r="Q16" s="21">
        <v>0</v>
      </c>
      <c r="R16" s="21">
        <v>0</v>
      </c>
    </row>
    <row r="17" spans="1:18" ht="15.6">
      <c r="A17" s="20" t="s">
        <v>43</v>
      </c>
      <c r="B17" s="21">
        <f t="shared" si="1"/>
        <v>141</v>
      </c>
      <c r="C17" s="21">
        <f t="shared" si="2"/>
        <v>70</v>
      </c>
      <c r="D17" s="21">
        <f t="shared" si="3"/>
        <v>34</v>
      </c>
      <c r="E17" s="21">
        <f t="shared" si="4"/>
        <v>308</v>
      </c>
      <c r="H17" s="20" t="s">
        <v>43</v>
      </c>
      <c r="I17" s="21">
        <v>100</v>
      </c>
      <c r="J17" s="21">
        <v>29</v>
      </c>
      <c r="K17" s="21">
        <v>34</v>
      </c>
      <c r="L17" s="21">
        <v>308</v>
      </c>
      <c r="N17" s="20" t="s">
        <v>43</v>
      </c>
      <c r="O17" s="21">
        <v>41</v>
      </c>
      <c r="P17" s="21">
        <v>41</v>
      </c>
      <c r="Q17" s="21">
        <v>0</v>
      </c>
      <c r="R17" s="21">
        <v>0</v>
      </c>
    </row>
    <row r="18" spans="1:18" ht="15.6">
      <c r="A18" s="20" t="s">
        <v>44</v>
      </c>
      <c r="B18" s="21">
        <f t="shared" si="1"/>
        <v>298</v>
      </c>
      <c r="C18" s="21">
        <f t="shared" si="2"/>
        <v>101</v>
      </c>
      <c r="D18" s="21">
        <f t="shared" si="3"/>
        <v>197</v>
      </c>
      <c r="E18" s="21">
        <f t="shared" si="4"/>
        <v>0</v>
      </c>
      <c r="H18" s="20" t="s">
        <v>44</v>
      </c>
      <c r="I18" s="21">
        <v>0</v>
      </c>
      <c r="J18" s="21">
        <v>0</v>
      </c>
      <c r="K18" s="21">
        <v>0</v>
      </c>
      <c r="L18" s="21">
        <v>0</v>
      </c>
      <c r="N18" s="20" t="s">
        <v>44</v>
      </c>
      <c r="O18" s="21">
        <v>298</v>
      </c>
      <c r="P18" s="21">
        <v>101</v>
      </c>
      <c r="Q18" s="21">
        <v>197</v>
      </c>
      <c r="R18" s="21">
        <v>0</v>
      </c>
    </row>
    <row r="19" spans="1:18" ht="15.6">
      <c r="A19" s="20" t="s">
        <v>45</v>
      </c>
      <c r="B19" s="21">
        <f t="shared" si="1"/>
        <v>0</v>
      </c>
      <c r="C19" s="21">
        <f t="shared" si="2"/>
        <v>0</v>
      </c>
      <c r="D19" s="21">
        <f t="shared" si="3"/>
        <v>234</v>
      </c>
      <c r="E19" s="21">
        <f t="shared" si="4"/>
        <v>9</v>
      </c>
      <c r="H19" s="20" t="s">
        <v>45</v>
      </c>
      <c r="I19" s="21">
        <v>0</v>
      </c>
      <c r="J19" s="21">
        <v>0</v>
      </c>
      <c r="K19" s="21">
        <v>234</v>
      </c>
      <c r="L19" s="21">
        <v>0</v>
      </c>
      <c r="N19" s="20" t="s">
        <v>45</v>
      </c>
      <c r="O19" s="21">
        <v>0</v>
      </c>
      <c r="P19" s="21">
        <v>0</v>
      </c>
      <c r="Q19" s="21">
        <v>0</v>
      </c>
      <c r="R19" s="21">
        <v>9</v>
      </c>
    </row>
    <row r="20" spans="1:18" ht="15.6">
      <c r="A20" s="20" t="s">
        <v>46</v>
      </c>
      <c r="B20" s="21">
        <f t="shared" si="1"/>
        <v>241</v>
      </c>
      <c r="C20" s="21">
        <f t="shared" si="2"/>
        <v>65</v>
      </c>
      <c r="D20" s="21">
        <f t="shared" si="3"/>
        <v>15</v>
      </c>
      <c r="E20" s="21">
        <f t="shared" si="4"/>
        <v>289</v>
      </c>
      <c r="H20" s="20" t="s">
        <v>46</v>
      </c>
      <c r="I20" s="21">
        <v>0</v>
      </c>
      <c r="J20" s="21">
        <v>0</v>
      </c>
      <c r="K20" s="21">
        <v>0</v>
      </c>
      <c r="L20" s="21">
        <v>128</v>
      </c>
      <c r="N20" s="20" t="s">
        <v>46</v>
      </c>
      <c r="O20" s="21">
        <v>241</v>
      </c>
      <c r="P20" s="21">
        <v>65</v>
      </c>
      <c r="Q20" s="21">
        <v>15</v>
      </c>
      <c r="R20" s="21">
        <v>161</v>
      </c>
    </row>
    <row r="21" spans="1:18" ht="15.6">
      <c r="A21" s="20" t="s">
        <v>47</v>
      </c>
      <c r="B21" s="21">
        <f t="shared" si="1"/>
        <v>121</v>
      </c>
      <c r="C21" s="21">
        <f t="shared" si="2"/>
        <v>161</v>
      </c>
      <c r="D21" s="21">
        <f t="shared" si="3"/>
        <v>2</v>
      </c>
      <c r="E21" s="21">
        <f t="shared" si="4"/>
        <v>120</v>
      </c>
      <c r="H21" s="20" t="s">
        <v>47</v>
      </c>
      <c r="I21" s="21">
        <v>0</v>
      </c>
      <c r="J21" s="21">
        <v>17</v>
      </c>
      <c r="K21" s="21">
        <v>2</v>
      </c>
      <c r="L21" s="21">
        <v>20</v>
      </c>
      <c r="N21" s="20" t="s">
        <v>47</v>
      </c>
      <c r="O21" s="21">
        <v>121</v>
      </c>
      <c r="P21" s="21">
        <v>144</v>
      </c>
      <c r="Q21" s="21">
        <v>0</v>
      </c>
      <c r="R21" s="21">
        <v>100</v>
      </c>
    </row>
    <row r="22" spans="1:18" ht="15.6">
      <c r="A22" s="20" t="s">
        <v>48</v>
      </c>
      <c r="B22" s="21">
        <f t="shared" si="1"/>
        <v>0</v>
      </c>
      <c r="C22" s="21">
        <f t="shared" si="2"/>
        <v>0</v>
      </c>
      <c r="D22" s="21">
        <f t="shared" si="3"/>
        <v>0</v>
      </c>
      <c r="E22" s="21">
        <f t="shared" si="4"/>
        <v>235</v>
      </c>
      <c r="H22" s="20" t="s">
        <v>48</v>
      </c>
      <c r="I22" s="21">
        <v>0</v>
      </c>
      <c r="J22" s="21">
        <v>0</v>
      </c>
      <c r="K22" s="21">
        <v>0</v>
      </c>
      <c r="L22" s="21">
        <v>235</v>
      </c>
      <c r="N22" s="20" t="s">
        <v>48</v>
      </c>
      <c r="O22" s="21">
        <v>0</v>
      </c>
      <c r="P22" s="21">
        <v>0</v>
      </c>
      <c r="Q22" s="21">
        <v>0</v>
      </c>
      <c r="R22" s="21">
        <v>0</v>
      </c>
    </row>
    <row r="23" spans="1:18" ht="15.6">
      <c r="A23" s="20" t="s">
        <v>49</v>
      </c>
      <c r="B23" s="21">
        <f t="shared" si="1"/>
        <v>39</v>
      </c>
      <c r="C23" s="21">
        <f t="shared" si="2"/>
        <v>37</v>
      </c>
      <c r="D23" s="21">
        <f t="shared" si="3"/>
        <v>0</v>
      </c>
      <c r="E23" s="21">
        <f t="shared" si="4"/>
        <v>1763</v>
      </c>
      <c r="H23" s="20" t="s">
        <v>49</v>
      </c>
      <c r="I23" s="21">
        <v>1</v>
      </c>
      <c r="J23" s="21">
        <v>2</v>
      </c>
      <c r="K23" s="21">
        <v>0</v>
      </c>
      <c r="L23" s="21">
        <v>85</v>
      </c>
      <c r="N23" s="20" t="s">
        <v>49</v>
      </c>
      <c r="O23" s="21">
        <v>38</v>
      </c>
      <c r="P23" s="21">
        <v>35</v>
      </c>
      <c r="Q23" s="21">
        <v>0</v>
      </c>
      <c r="R23" s="21">
        <v>1678</v>
      </c>
    </row>
    <row r="24" spans="1:18" ht="15.6">
      <c r="A24" s="20" t="s">
        <v>50</v>
      </c>
      <c r="B24" s="21">
        <f t="shared" si="1"/>
        <v>660</v>
      </c>
      <c r="C24" s="21">
        <f t="shared" si="2"/>
        <v>292</v>
      </c>
      <c r="D24" s="21">
        <f t="shared" si="3"/>
        <v>95</v>
      </c>
      <c r="E24" s="21">
        <f t="shared" si="4"/>
        <v>2018</v>
      </c>
      <c r="H24" s="20" t="s">
        <v>50</v>
      </c>
      <c r="I24" s="21">
        <v>231</v>
      </c>
      <c r="J24" s="21">
        <v>261</v>
      </c>
      <c r="K24" s="21">
        <v>83</v>
      </c>
      <c r="L24" s="21">
        <v>0</v>
      </c>
      <c r="N24" s="20" t="s">
        <v>50</v>
      </c>
      <c r="O24" s="21">
        <v>429</v>
      </c>
      <c r="P24" s="21">
        <v>31</v>
      </c>
      <c r="Q24" s="21">
        <v>12</v>
      </c>
      <c r="R24" s="21">
        <v>2018</v>
      </c>
    </row>
    <row r="25" spans="1:18" ht="15.6">
      <c r="A25" s="20" t="s">
        <v>51</v>
      </c>
      <c r="B25" s="21">
        <f t="shared" si="1"/>
        <v>117</v>
      </c>
      <c r="C25" s="21">
        <f t="shared" si="2"/>
        <v>116</v>
      </c>
      <c r="D25" s="21">
        <f t="shared" si="3"/>
        <v>10</v>
      </c>
      <c r="E25" s="21">
        <f t="shared" si="4"/>
        <v>12</v>
      </c>
      <c r="H25" s="20" t="s">
        <v>51</v>
      </c>
      <c r="I25" s="21">
        <v>97</v>
      </c>
      <c r="J25" s="21">
        <v>96</v>
      </c>
      <c r="K25" s="21">
        <v>10</v>
      </c>
      <c r="L25" s="21">
        <v>12</v>
      </c>
      <c r="N25" s="20" t="s">
        <v>51</v>
      </c>
      <c r="O25" s="21">
        <v>20</v>
      </c>
      <c r="P25" s="21">
        <v>20</v>
      </c>
      <c r="Q25" s="21">
        <v>0</v>
      </c>
      <c r="R25" s="21">
        <v>0</v>
      </c>
    </row>
    <row r="26" spans="1:18" ht="15.6">
      <c r="A26" s="20" t="s">
        <v>52</v>
      </c>
      <c r="B26" s="21">
        <f t="shared" si="1"/>
        <v>21</v>
      </c>
      <c r="C26" s="21">
        <f t="shared" si="2"/>
        <v>157</v>
      </c>
      <c r="D26" s="21">
        <f t="shared" si="3"/>
        <v>134</v>
      </c>
      <c r="E26" s="21">
        <f t="shared" si="4"/>
        <v>1070</v>
      </c>
      <c r="H26" s="20" t="s">
        <v>52</v>
      </c>
      <c r="I26" s="21">
        <v>21</v>
      </c>
      <c r="J26" s="21">
        <v>157</v>
      </c>
      <c r="K26" s="21">
        <v>134</v>
      </c>
      <c r="L26" s="21">
        <v>905</v>
      </c>
      <c r="N26" s="20" t="s">
        <v>52</v>
      </c>
      <c r="O26" s="21">
        <v>0</v>
      </c>
      <c r="P26" s="21">
        <v>0</v>
      </c>
      <c r="Q26" s="21">
        <v>0</v>
      </c>
      <c r="R26" s="21">
        <v>165</v>
      </c>
    </row>
    <row r="27" spans="1:18" ht="15.6">
      <c r="A27" s="20" t="s">
        <v>53</v>
      </c>
      <c r="B27" s="21">
        <f t="shared" si="1"/>
        <v>63</v>
      </c>
      <c r="C27" s="21">
        <f t="shared" si="2"/>
        <v>63</v>
      </c>
      <c r="D27" s="21">
        <f t="shared" si="3"/>
        <v>0</v>
      </c>
      <c r="E27" s="21">
        <f t="shared" si="4"/>
        <v>1063</v>
      </c>
      <c r="H27" s="20" t="s">
        <v>53</v>
      </c>
      <c r="I27" s="21">
        <v>0</v>
      </c>
      <c r="J27" s="21">
        <v>0</v>
      </c>
      <c r="K27" s="21">
        <v>0</v>
      </c>
      <c r="L27" s="21">
        <v>1063</v>
      </c>
      <c r="N27" s="20" t="s">
        <v>53</v>
      </c>
      <c r="O27" s="21">
        <v>63</v>
      </c>
      <c r="P27" s="21">
        <v>63</v>
      </c>
      <c r="Q27" s="21">
        <v>0</v>
      </c>
      <c r="R27" s="21">
        <v>0</v>
      </c>
    </row>
    <row r="28" spans="1:18" ht="15.6">
      <c r="A28" s="20" t="s">
        <v>54</v>
      </c>
      <c r="B28" s="21">
        <f t="shared" si="1"/>
        <v>3</v>
      </c>
      <c r="C28" s="21">
        <f t="shared" si="2"/>
        <v>1</v>
      </c>
      <c r="D28" s="21">
        <f t="shared" si="3"/>
        <v>0</v>
      </c>
      <c r="E28" s="21">
        <f t="shared" si="4"/>
        <v>4</v>
      </c>
      <c r="H28" s="20" t="s">
        <v>54</v>
      </c>
      <c r="I28" s="21">
        <v>0</v>
      </c>
      <c r="J28" s="21">
        <v>0</v>
      </c>
      <c r="K28" s="21">
        <v>0</v>
      </c>
      <c r="L28" s="21">
        <v>1</v>
      </c>
      <c r="N28" s="20" t="s">
        <v>54</v>
      </c>
      <c r="O28" s="21">
        <v>3</v>
      </c>
      <c r="P28" s="21">
        <v>1</v>
      </c>
      <c r="Q28" s="21">
        <v>0</v>
      </c>
      <c r="R28" s="21">
        <v>3</v>
      </c>
    </row>
    <row r="29" spans="1:18" ht="15.6">
      <c r="A29" s="20" t="s">
        <v>55</v>
      </c>
      <c r="B29" s="21">
        <f t="shared" si="1"/>
        <v>413</v>
      </c>
      <c r="C29" s="21">
        <f t="shared" si="2"/>
        <v>368</v>
      </c>
      <c r="D29" s="21">
        <f t="shared" si="3"/>
        <v>27</v>
      </c>
      <c r="E29" s="21">
        <f t="shared" si="4"/>
        <v>38</v>
      </c>
      <c r="H29" s="20" t="s">
        <v>55</v>
      </c>
      <c r="I29" s="21">
        <v>328</v>
      </c>
      <c r="J29" s="21">
        <v>296</v>
      </c>
      <c r="K29" s="21">
        <v>24</v>
      </c>
      <c r="L29" s="21">
        <v>19</v>
      </c>
      <c r="N29" s="20" t="s">
        <v>55</v>
      </c>
      <c r="O29" s="21">
        <v>85</v>
      </c>
      <c r="P29" s="21">
        <v>72</v>
      </c>
      <c r="Q29" s="21">
        <v>3</v>
      </c>
      <c r="R29" s="21">
        <v>19</v>
      </c>
    </row>
    <row r="30" spans="1:18" ht="15.6">
      <c r="A30" s="20" t="s">
        <v>56</v>
      </c>
      <c r="B30" s="21">
        <f t="shared" si="1"/>
        <v>21</v>
      </c>
      <c r="C30" s="21">
        <f t="shared" si="2"/>
        <v>19</v>
      </c>
      <c r="D30" s="21">
        <f t="shared" si="3"/>
        <v>6</v>
      </c>
      <c r="E30" s="21">
        <f t="shared" si="4"/>
        <v>4</v>
      </c>
      <c r="H30" s="20" t="s">
        <v>56</v>
      </c>
      <c r="I30" s="21">
        <v>21</v>
      </c>
      <c r="J30" s="21">
        <v>19</v>
      </c>
      <c r="K30" s="21">
        <v>6</v>
      </c>
      <c r="L30" s="21">
        <v>4</v>
      </c>
      <c r="N30" s="20" t="s">
        <v>56</v>
      </c>
      <c r="O30" s="21">
        <v>0</v>
      </c>
      <c r="P30" s="21">
        <v>0</v>
      </c>
      <c r="Q30" s="21">
        <v>0</v>
      </c>
      <c r="R30" s="21">
        <v>0</v>
      </c>
    </row>
    <row r="31" spans="1:18" ht="15.6">
      <c r="A31" s="20" t="s">
        <v>57</v>
      </c>
      <c r="B31" s="21">
        <f t="shared" si="1"/>
        <v>44</v>
      </c>
      <c r="C31" s="21">
        <f t="shared" si="2"/>
        <v>11</v>
      </c>
      <c r="D31" s="21">
        <f t="shared" si="3"/>
        <v>0</v>
      </c>
      <c r="E31" s="21">
        <f t="shared" si="4"/>
        <v>112</v>
      </c>
      <c r="H31" s="20" t="s">
        <v>57</v>
      </c>
      <c r="I31" s="21">
        <v>0</v>
      </c>
      <c r="J31" s="21">
        <v>0</v>
      </c>
      <c r="K31" s="21">
        <v>0</v>
      </c>
      <c r="L31" s="21">
        <v>79</v>
      </c>
      <c r="N31" s="20" t="s">
        <v>57</v>
      </c>
      <c r="O31" s="21">
        <v>44</v>
      </c>
      <c r="P31" s="21">
        <v>11</v>
      </c>
      <c r="Q31" s="21">
        <v>0</v>
      </c>
      <c r="R31" s="21">
        <v>33</v>
      </c>
    </row>
    <row r="32" spans="1:18" ht="15.6">
      <c r="A32" s="20" t="s">
        <v>58</v>
      </c>
      <c r="B32" s="21">
        <f t="shared" si="1"/>
        <v>53</v>
      </c>
      <c r="C32" s="21">
        <f t="shared" si="2"/>
        <v>51</v>
      </c>
      <c r="D32" s="21">
        <f t="shared" si="3"/>
        <v>25</v>
      </c>
      <c r="E32" s="21">
        <f t="shared" si="4"/>
        <v>150</v>
      </c>
      <c r="H32" s="20" t="s">
        <v>58</v>
      </c>
      <c r="I32" s="21">
        <v>52</v>
      </c>
      <c r="J32" s="21">
        <v>50</v>
      </c>
      <c r="K32" s="21">
        <v>25</v>
      </c>
      <c r="L32" s="21">
        <v>150</v>
      </c>
      <c r="N32" s="20" t="s">
        <v>58</v>
      </c>
      <c r="O32" s="21">
        <v>1</v>
      </c>
      <c r="P32" s="21">
        <v>1</v>
      </c>
      <c r="Q32" s="21">
        <v>0</v>
      </c>
      <c r="R32" s="21">
        <v>0</v>
      </c>
    </row>
    <row r="33" spans="1:18" ht="15.6">
      <c r="A33" s="20" t="s">
        <v>59</v>
      </c>
      <c r="B33" s="21">
        <f t="shared" si="1"/>
        <v>166</v>
      </c>
      <c r="C33" s="21">
        <f t="shared" si="2"/>
        <v>85</v>
      </c>
      <c r="D33" s="21">
        <f t="shared" si="3"/>
        <v>114</v>
      </c>
      <c r="E33" s="21">
        <f t="shared" si="4"/>
        <v>90</v>
      </c>
      <c r="H33" s="20" t="s">
        <v>59</v>
      </c>
      <c r="I33" s="21">
        <v>144</v>
      </c>
      <c r="J33" s="21">
        <v>62</v>
      </c>
      <c r="K33" s="21">
        <v>114</v>
      </c>
      <c r="L33" s="21">
        <v>73</v>
      </c>
      <c r="N33" s="20" t="s">
        <v>59</v>
      </c>
      <c r="O33" s="21">
        <v>22</v>
      </c>
      <c r="P33" s="21">
        <v>23</v>
      </c>
      <c r="Q33" s="21">
        <v>0</v>
      </c>
      <c r="R33" s="21">
        <v>17</v>
      </c>
    </row>
    <row r="34" spans="1:18" ht="15.6">
      <c r="A34" s="20" t="s">
        <v>60</v>
      </c>
      <c r="B34" s="21">
        <f t="shared" si="1"/>
        <v>89</v>
      </c>
      <c r="C34" s="21">
        <f t="shared" si="2"/>
        <v>65</v>
      </c>
      <c r="D34" s="21">
        <f t="shared" si="3"/>
        <v>24</v>
      </c>
      <c r="E34" s="21">
        <f t="shared" si="4"/>
        <v>127</v>
      </c>
      <c r="H34" s="20" t="s">
        <v>60</v>
      </c>
      <c r="I34" s="21">
        <v>74</v>
      </c>
      <c r="J34" s="21">
        <v>50</v>
      </c>
      <c r="K34" s="21">
        <v>24</v>
      </c>
      <c r="L34" s="21">
        <v>127</v>
      </c>
      <c r="N34" s="20" t="s">
        <v>60</v>
      </c>
      <c r="O34" s="21">
        <v>15</v>
      </c>
      <c r="P34" s="21">
        <v>15</v>
      </c>
      <c r="Q34" s="21">
        <v>0</v>
      </c>
      <c r="R34" s="21">
        <v>0</v>
      </c>
    </row>
    <row r="35" spans="1:18" ht="15.6">
      <c r="A35" s="20" t="s">
        <v>61</v>
      </c>
      <c r="B35" s="21">
        <f t="shared" si="1"/>
        <v>33</v>
      </c>
      <c r="C35" s="21">
        <f t="shared" si="2"/>
        <v>17</v>
      </c>
      <c r="D35" s="21">
        <f t="shared" si="3"/>
        <v>12</v>
      </c>
      <c r="E35" s="21">
        <f t="shared" si="4"/>
        <v>5</v>
      </c>
      <c r="H35" s="20" t="s">
        <v>61</v>
      </c>
      <c r="I35" s="21">
        <v>33</v>
      </c>
      <c r="J35" s="21">
        <v>17</v>
      </c>
      <c r="K35" s="21">
        <v>12</v>
      </c>
      <c r="L35" s="21">
        <v>5</v>
      </c>
      <c r="N35" s="20" t="s">
        <v>61</v>
      </c>
      <c r="O35" s="21">
        <v>0</v>
      </c>
      <c r="P35" s="21">
        <v>0</v>
      </c>
      <c r="Q35" s="21">
        <v>0</v>
      </c>
      <c r="R35" s="21">
        <v>0</v>
      </c>
    </row>
    <row r="36" spans="1:18" ht="15.6">
      <c r="A36" s="20" t="s">
        <v>62</v>
      </c>
      <c r="B36" s="21">
        <f t="shared" si="1"/>
        <v>32</v>
      </c>
      <c r="C36" s="21">
        <f t="shared" si="2"/>
        <v>30</v>
      </c>
      <c r="D36" s="21">
        <f t="shared" si="3"/>
        <v>2</v>
      </c>
      <c r="E36" s="21">
        <f t="shared" si="4"/>
        <v>784</v>
      </c>
      <c r="H36" s="20" t="s">
        <v>62</v>
      </c>
      <c r="I36" s="21">
        <v>0</v>
      </c>
      <c r="J36" s="21">
        <v>0</v>
      </c>
      <c r="K36" s="21">
        <v>0</v>
      </c>
      <c r="L36" s="21">
        <v>784</v>
      </c>
      <c r="N36" s="20" t="s">
        <v>62</v>
      </c>
      <c r="O36" s="21">
        <v>32</v>
      </c>
      <c r="P36" s="21">
        <v>30</v>
      </c>
      <c r="Q36" s="21">
        <v>2</v>
      </c>
      <c r="R36" s="21">
        <v>0</v>
      </c>
    </row>
    <row r="37" spans="1:18" ht="15.6">
      <c r="A37" s="20" t="s">
        <v>63</v>
      </c>
      <c r="B37" s="21">
        <f t="shared" si="1"/>
        <v>564</v>
      </c>
      <c r="C37" s="21">
        <f t="shared" si="2"/>
        <v>1107</v>
      </c>
      <c r="D37" s="21">
        <f t="shared" si="3"/>
        <v>36</v>
      </c>
      <c r="E37" s="21">
        <f t="shared" si="4"/>
        <v>4872</v>
      </c>
      <c r="H37" s="20" t="s">
        <v>63</v>
      </c>
      <c r="I37" s="21">
        <v>564</v>
      </c>
      <c r="J37" s="21">
        <v>1107</v>
      </c>
      <c r="K37" s="21">
        <v>36</v>
      </c>
      <c r="L37" s="21">
        <v>4872</v>
      </c>
      <c r="N37" s="20" t="s">
        <v>63</v>
      </c>
      <c r="O37" s="21">
        <v>0</v>
      </c>
      <c r="P37" s="21">
        <v>0</v>
      </c>
      <c r="Q37" s="21">
        <v>0</v>
      </c>
      <c r="R37" s="21">
        <v>0</v>
      </c>
    </row>
    <row r="38" spans="1:18" ht="15.6">
      <c r="A38" s="20" t="s">
        <v>64</v>
      </c>
      <c r="B38" s="21">
        <f t="shared" si="1"/>
        <v>21</v>
      </c>
      <c r="C38" s="21">
        <f t="shared" si="2"/>
        <v>52</v>
      </c>
      <c r="D38" s="21">
        <f t="shared" si="3"/>
        <v>33</v>
      </c>
      <c r="E38" s="21">
        <f t="shared" si="4"/>
        <v>258</v>
      </c>
      <c r="H38" s="20" t="s">
        <v>64</v>
      </c>
      <c r="I38" s="21">
        <v>9</v>
      </c>
      <c r="J38" s="21">
        <v>33</v>
      </c>
      <c r="K38" s="21">
        <v>33</v>
      </c>
      <c r="L38" s="21">
        <v>254</v>
      </c>
      <c r="N38" s="20" t="s">
        <v>64</v>
      </c>
      <c r="O38" s="21">
        <v>12</v>
      </c>
      <c r="P38" s="21">
        <v>19</v>
      </c>
      <c r="Q38" s="21">
        <v>0</v>
      </c>
      <c r="R38" s="21">
        <v>4</v>
      </c>
    </row>
    <row r="39" spans="1:18" ht="15.6">
      <c r="A39" s="20" t="s">
        <v>65</v>
      </c>
      <c r="B39" s="21">
        <f t="shared" si="1"/>
        <v>101</v>
      </c>
      <c r="C39" s="21">
        <f t="shared" si="2"/>
        <v>23</v>
      </c>
      <c r="D39" s="21">
        <f t="shared" si="3"/>
        <v>14</v>
      </c>
      <c r="E39" s="21">
        <f t="shared" si="4"/>
        <v>64</v>
      </c>
      <c r="H39" s="20" t="s">
        <v>65</v>
      </c>
      <c r="I39" s="21">
        <v>100</v>
      </c>
      <c r="J39" s="21">
        <v>22</v>
      </c>
      <c r="K39" s="21">
        <v>14</v>
      </c>
      <c r="L39" s="21">
        <v>64</v>
      </c>
      <c r="N39" s="20" t="s">
        <v>65</v>
      </c>
      <c r="O39" s="21">
        <v>1</v>
      </c>
      <c r="P39" s="21">
        <v>1</v>
      </c>
      <c r="Q39" s="21">
        <v>0</v>
      </c>
      <c r="R39" s="21">
        <v>0</v>
      </c>
    </row>
    <row r="40" spans="1:18" ht="15.6">
      <c r="A40" s="20" t="s">
        <v>66</v>
      </c>
      <c r="B40" s="21">
        <f t="shared" si="1"/>
        <v>345</v>
      </c>
      <c r="C40" s="21">
        <f t="shared" si="2"/>
        <v>228</v>
      </c>
      <c r="D40" s="21">
        <f t="shared" si="3"/>
        <v>7</v>
      </c>
      <c r="E40" s="21">
        <f t="shared" si="4"/>
        <v>1462</v>
      </c>
      <c r="H40" s="20" t="s">
        <v>66</v>
      </c>
      <c r="I40" s="21">
        <v>0</v>
      </c>
      <c r="J40" s="21">
        <v>0</v>
      </c>
      <c r="K40" s="21">
        <v>0</v>
      </c>
      <c r="L40" s="21">
        <v>0</v>
      </c>
      <c r="N40" s="20" t="s">
        <v>66</v>
      </c>
      <c r="O40" s="21">
        <v>345</v>
      </c>
      <c r="P40" s="21">
        <v>228</v>
      </c>
      <c r="Q40" s="21">
        <v>7</v>
      </c>
      <c r="R40" s="21">
        <v>1462</v>
      </c>
    </row>
    <row r="41" spans="1:18" ht="15.6">
      <c r="A41" s="20" t="s">
        <v>67</v>
      </c>
      <c r="B41" s="21">
        <f t="shared" si="1"/>
        <v>0</v>
      </c>
      <c r="C41" s="21">
        <f t="shared" si="2"/>
        <v>0</v>
      </c>
      <c r="D41" s="21">
        <f t="shared" si="3"/>
        <v>0</v>
      </c>
      <c r="E41" s="21">
        <f t="shared" si="4"/>
        <v>1367</v>
      </c>
      <c r="H41" s="20" t="s">
        <v>67</v>
      </c>
      <c r="I41" s="21">
        <v>0</v>
      </c>
      <c r="J41" s="21">
        <v>0</v>
      </c>
      <c r="K41" s="21">
        <v>0</v>
      </c>
      <c r="L41" s="21">
        <v>1367</v>
      </c>
      <c r="N41" s="20" t="s">
        <v>67</v>
      </c>
      <c r="O41" s="21">
        <v>0</v>
      </c>
      <c r="P41" s="21">
        <v>0</v>
      </c>
      <c r="Q41" s="21">
        <v>0</v>
      </c>
      <c r="R41" s="21">
        <v>0</v>
      </c>
    </row>
    <row r="42" spans="1:18" ht="15.6">
      <c r="A42" s="20" t="s">
        <v>68</v>
      </c>
      <c r="B42" s="21">
        <f t="shared" si="1"/>
        <v>296</v>
      </c>
      <c r="C42" s="21">
        <f t="shared" si="2"/>
        <v>79</v>
      </c>
      <c r="D42" s="21">
        <f t="shared" si="3"/>
        <v>35</v>
      </c>
      <c r="E42" s="21">
        <f t="shared" si="4"/>
        <v>1155</v>
      </c>
      <c r="H42" s="20" t="s">
        <v>68</v>
      </c>
      <c r="I42" s="21">
        <v>2</v>
      </c>
      <c r="J42" s="21">
        <v>4</v>
      </c>
      <c r="K42" s="21">
        <v>6</v>
      </c>
      <c r="L42" s="21">
        <v>761</v>
      </c>
      <c r="N42" s="20" t="s">
        <v>68</v>
      </c>
      <c r="O42" s="21">
        <v>294</v>
      </c>
      <c r="P42" s="21">
        <v>75</v>
      </c>
      <c r="Q42" s="21">
        <v>29</v>
      </c>
      <c r="R42" s="21">
        <v>394</v>
      </c>
    </row>
    <row r="43" spans="1:18" ht="15.6">
      <c r="A43" s="20" t="s">
        <v>69</v>
      </c>
      <c r="B43" s="21">
        <f t="shared" si="1"/>
        <v>43</v>
      </c>
      <c r="C43" s="21">
        <f t="shared" si="2"/>
        <v>22</v>
      </c>
      <c r="D43" s="21">
        <f t="shared" si="3"/>
        <v>21</v>
      </c>
      <c r="E43" s="21">
        <f t="shared" si="4"/>
        <v>0</v>
      </c>
      <c r="H43" s="20" t="s">
        <v>69</v>
      </c>
      <c r="I43" s="21">
        <v>43</v>
      </c>
      <c r="J43" s="21">
        <v>22</v>
      </c>
      <c r="K43" s="21">
        <v>21</v>
      </c>
      <c r="L43" s="21">
        <v>0</v>
      </c>
      <c r="N43" s="20" t="s">
        <v>69</v>
      </c>
      <c r="O43" s="21">
        <v>0</v>
      </c>
      <c r="P43" s="21">
        <v>0</v>
      </c>
      <c r="Q43" s="21">
        <v>0</v>
      </c>
      <c r="R43" s="21">
        <v>0</v>
      </c>
    </row>
    <row r="44" spans="1:18" ht="15.6">
      <c r="A44" s="20" t="s">
        <v>70</v>
      </c>
      <c r="B44" s="21">
        <f t="shared" si="1"/>
        <v>122</v>
      </c>
      <c r="C44" s="21">
        <f t="shared" si="2"/>
        <v>201</v>
      </c>
      <c r="D44" s="21">
        <f t="shared" si="3"/>
        <v>25</v>
      </c>
      <c r="E44" s="21">
        <f t="shared" si="4"/>
        <v>4</v>
      </c>
      <c r="H44" s="20" t="s">
        <v>70</v>
      </c>
      <c r="I44" s="21">
        <v>122</v>
      </c>
      <c r="J44" s="21">
        <v>201</v>
      </c>
      <c r="K44" s="21">
        <v>25</v>
      </c>
      <c r="L44" s="21">
        <v>4</v>
      </c>
      <c r="N44" s="20" t="s">
        <v>70</v>
      </c>
      <c r="O44" s="21">
        <v>0</v>
      </c>
      <c r="P44" s="21">
        <v>0</v>
      </c>
      <c r="Q44" s="21">
        <v>0</v>
      </c>
      <c r="R44" s="21">
        <v>0</v>
      </c>
    </row>
    <row r="45" spans="1:18" ht="15.6">
      <c r="A45" s="20" t="s">
        <v>71</v>
      </c>
      <c r="B45" s="21">
        <f t="shared" si="1"/>
        <v>99</v>
      </c>
      <c r="C45" s="21">
        <f t="shared" si="2"/>
        <v>59</v>
      </c>
      <c r="D45" s="21">
        <f t="shared" si="3"/>
        <v>30</v>
      </c>
      <c r="E45" s="21">
        <f t="shared" si="4"/>
        <v>33</v>
      </c>
      <c r="H45" s="20" t="s">
        <v>71</v>
      </c>
      <c r="I45" s="21">
        <v>79</v>
      </c>
      <c r="J45" s="21">
        <v>42</v>
      </c>
      <c r="K45" s="21">
        <v>30</v>
      </c>
      <c r="L45" s="21">
        <v>29</v>
      </c>
      <c r="N45" s="20" t="s">
        <v>71</v>
      </c>
      <c r="O45" s="21">
        <v>20</v>
      </c>
      <c r="P45" s="21">
        <v>17</v>
      </c>
      <c r="Q45" s="21">
        <v>0</v>
      </c>
      <c r="R45" s="21">
        <v>4</v>
      </c>
    </row>
    <row r="46" spans="1:18" ht="15.6">
      <c r="A46" s="20" t="s">
        <v>72</v>
      </c>
      <c r="B46" s="21">
        <f t="shared" si="1"/>
        <v>124</v>
      </c>
      <c r="C46" s="21">
        <f t="shared" si="2"/>
        <v>193</v>
      </c>
      <c r="D46" s="21">
        <f t="shared" si="3"/>
        <v>137</v>
      </c>
      <c r="E46" s="21">
        <f t="shared" si="4"/>
        <v>1263</v>
      </c>
      <c r="H46" s="20" t="s">
        <v>72</v>
      </c>
      <c r="I46" s="21">
        <v>53</v>
      </c>
      <c r="J46" s="21">
        <v>68</v>
      </c>
      <c r="K46" s="21">
        <v>52</v>
      </c>
      <c r="L46" s="21">
        <v>868</v>
      </c>
      <c r="N46" s="20" t="s">
        <v>72</v>
      </c>
      <c r="O46" s="21">
        <v>71</v>
      </c>
      <c r="P46" s="21">
        <v>125</v>
      </c>
      <c r="Q46" s="21">
        <v>85</v>
      </c>
      <c r="R46" s="21">
        <v>395</v>
      </c>
    </row>
    <row r="47" spans="1:18" ht="15.6">
      <c r="A47" s="20" t="s">
        <v>73</v>
      </c>
      <c r="B47" s="21">
        <f t="shared" si="1"/>
        <v>920</v>
      </c>
      <c r="C47" s="21">
        <f t="shared" si="2"/>
        <v>426</v>
      </c>
      <c r="D47" s="21">
        <f t="shared" si="3"/>
        <v>217</v>
      </c>
      <c r="E47" s="21">
        <f t="shared" si="4"/>
        <v>916</v>
      </c>
      <c r="H47" s="20" t="s">
        <v>73</v>
      </c>
      <c r="I47" s="21">
        <v>549</v>
      </c>
      <c r="J47" s="21">
        <v>278</v>
      </c>
      <c r="K47" s="21">
        <v>197</v>
      </c>
      <c r="L47" s="21">
        <v>689</v>
      </c>
      <c r="N47" s="20" t="s">
        <v>73</v>
      </c>
      <c r="O47" s="21">
        <v>371</v>
      </c>
      <c r="P47" s="21">
        <v>148</v>
      </c>
      <c r="Q47" s="21">
        <v>20</v>
      </c>
      <c r="R47" s="21">
        <v>227</v>
      </c>
    </row>
    <row r="48" spans="1:18" ht="15.6">
      <c r="A48" s="20" t="s">
        <v>74</v>
      </c>
      <c r="B48" s="21">
        <f t="shared" si="1"/>
        <v>17</v>
      </c>
      <c r="C48" s="21">
        <f t="shared" si="2"/>
        <v>25</v>
      </c>
      <c r="D48" s="21">
        <f t="shared" si="3"/>
        <v>3</v>
      </c>
      <c r="E48" s="21">
        <f t="shared" si="4"/>
        <v>46</v>
      </c>
      <c r="H48" s="20" t="s">
        <v>74</v>
      </c>
      <c r="I48" s="21">
        <v>17</v>
      </c>
      <c r="J48" s="21">
        <v>25</v>
      </c>
      <c r="K48" s="21">
        <v>3</v>
      </c>
      <c r="L48" s="21">
        <v>46</v>
      </c>
      <c r="N48" s="20" t="s">
        <v>74</v>
      </c>
      <c r="O48" s="21">
        <v>0</v>
      </c>
      <c r="P48" s="21">
        <v>0</v>
      </c>
      <c r="Q48" s="21">
        <v>0</v>
      </c>
      <c r="R48" s="21">
        <v>0</v>
      </c>
    </row>
    <row r="49" spans="1:18" ht="15.6">
      <c r="A49" s="20" t="s">
        <v>75</v>
      </c>
      <c r="B49" s="21">
        <f t="shared" si="1"/>
        <v>0</v>
      </c>
      <c r="C49" s="21">
        <f t="shared" si="2"/>
        <v>0</v>
      </c>
      <c r="D49" s="21">
        <f t="shared" si="3"/>
        <v>0</v>
      </c>
      <c r="E49" s="21">
        <f t="shared" si="4"/>
        <v>187</v>
      </c>
      <c r="H49" s="20" t="s">
        <v>75</v>
      </c>
      <c r="I49" s="21">
        <v>0</v>
      </c>
      <c r="J49" s="21">
        <v>0</v>
      </c>
      <c r="K49" s="21">
        <v>0</v>
      </c>
      <c r="L49" s="21">
        <v>187</v>
      </c>
      <c r="N49" s="20" t="s">
        <v>75</v>
      </c>
      <c r="O49" s="21">
        <v>0</v>
      </c>
      <c r="P49" s="21">
        <v>0</v>
      </c>
      <c r="Q49" s="21">
        <v>0</v>
      </c>
      <c r="R49" s="21">
        <v>0</v>
      </c>
    </row>
    <row r="50" spans="1:18" ht="15.6">
      <c r="A50" s="20" t="s">
        <v>76</v>
      </c>
      <c r="B50" s="21">
        <f t="shared" si="1"/>
        <v>108</v>
      </c>
      <c r="C50" s="21">
        <f t="shared" si="2"/>
        <v>101</v>
      </c>
      <c r="D50" s="21">
        <f t="shared" si="3"/>
        <v>17</v>
      </c>
      <c r="E50" s="21">
        <f t="shared" si="4"/>
        <v>1379</v>
      </c>
      <c r="H50" s="20" t="s">
        <v>76</v>
      </c>
      <c r="I50" s="21">
        <v>108</v>
      </c>
      <c r="J50" s="21">
        <v>101</v>
      </c>
      <c r="K50" s="21">
        <v>17</v>
      </c>
      <c r="L50" s="21">
        <v>1379</v>
      </c>
      <c r="N50" s="20" t="s">
        <v>76</v>
      </c>
      <c r="O50" s="21">
        <v>0</v>
      </c>
      <c r="P50" s="21">
        <v>0</v>
      </c>
      <c r="Q50" s="21">
        <v>0</v>
      </c>
      <c r="R50" s="21">
        <v>0</v>
      </c>
    </row>
    <row r="51" spans="1:18" ht="15.6">
      <c r="A51" s="20" t="s">
        <v>77</v>
      </c>
      <c r="B51" s="21">
        <f t="shared" si="1"/>
        <v>30</v>
      </c>
      <c r="C51" s="21">
        <f t="shared" si="2"/>
        <v>30</v>
      </c>
      <c r="D51" s="21">
        <f t="shared" si="3"/>
        <v>0</v>
      </c>
      <c r="E51" s="21">
        <f t="shared" si="4"/>
        <v>0</v>
      </c>
      <c r="H51" s="20" t="s">
        <v>77</v>
      </c>
      <c r="I51" s="21">
        <v>13</v>
      </c>
      <c r="J51" s="21">
        <v>13</v>
      </c>
      <c r="K51" s="21">
        <v>0</v>
      </c>
      <c r="L51" s="21">
        <v>0</v>
      </c>
      <c r="N51" s="20" t="s">
        <v>77</v>
      </c>
      <c r="O51" s="21">
        <v>17</v>
      </c>
      <c r="P51" s="21">
        <v>17</v>
      </c>
      <c r="Q51" s="21">
        <v>0</v>
      </c>
      <c r="R51" s="21">
        <v>0</v>
      </c>
    </row>
    <row r="52" spans="1:18" ht="15.6">
      <c r="A52" s="20" t="s">
        <v>78</v>
      </c>
      <c r="B52" s="21">
        <f t="shared" si="1"/>
        <v>0</v>
      </c>
      <c r="C52" s="21">
        <f t="shared" si="2"/>
        <v>13</v>
      </c>
      <c r="D52" s="21">
        <f t="shared" si="3"/>
        <v>1644</v>
      </c>
      <c r="E52" s="21">
        <f t="shared" si="4"/>
        <v>82306</v>
      </c>
      <c r="H52" s="20" t="s">
        <v>78</v>
      </c>
      <c r="I52" s="21">
        <v>0</v>
      </c>
      <c r="J52" s="21">
        <v>8</v>
      </c>
      <c r="K52" s="21">
        <v>822</v>
      </c>
      <c r="L52" s="21">
        <v>63179</v>
      </c>
      <c r="N52" s="20" t="s">
        <v>78</v>
      </c>
      <c r="O52" s="21">
        <v>0</v>
      </c>
      <c r="P52" s="21">
        <v>5</v>
      </c>
      <c r="Q52" s="21">
        <v>822</v>
      </c>
      <c r="R52" s="21">
        <v>19127</v>
      </c>
    </row>
    <row r="53" spans="1:18" ht="15.6">
      <c r="A53" s="20" t="s">
        <v>79</v>
      </c>
      <c r="B53" s="21">
        <f t="shared" si="1"/>
        <v>71</v>
      </c>
      <c r="C53" s="21">
        <f t="shared" si="2"/>
        <v>66</v>
      </c>
      <c r="D53" s="21">
        <f t="shared" si="3"/>
        <v>9</v>
      </c>
      <c r="E53" s="21">
        <f t="shared" si="4"/>
        <v>28</v>
      </c>
      <c r="H53" s="20" t="s">
        <v>79</v>
      </c>
      <c r="I53" s="21">
        <v>50</v>
      </c>
      <c r="J53" s="21">
        <v>44</v>
      </c>
      <c r="K53" s="21">
        <v>9</v>
      </c>
      <c r="L53" s="21">
        <v>28</v>
      </c>
      <c r="N53" s="20" t="s">
        <v>79</v>
      </c>
      <c r="O53" s="21">
        <v>21</v>
      </c>
      <c r="P53" s="21">
        <v>22</v>
      </c>
      <c r="Q53" s="21">
        <v>0</v>
      </c>
      <c r="R53" s="21">
        <v>0</v>
      </c>
    </row>
    <row r="54" spans="1:18" ht="15.6">
      <c r="A54" s="20" t="s">
        <v>80</v>
      </c>
      <c r="B54" s="21">
        <f t="shared" si="1"/>
        <v>12</v>
      </c>
      <c r="C54" s="21">
        <f t="shared" si="2"/>
        <v>11</v>
      </c>
      <c r="D54" s="21">
        <f t="shared" si="3"/>
        <v>0</v>
      </c>
      <c r="E54" s="21">
        <f t="shared" si="4"/>
        <v>12</v>
      </c>
      <c r="H54" s="20" t="s">
        <v>80</v>
      </c>
      <c r="I54" s="21">
        <v>4</v>
      </c>
      <c r="J54" s="21">
        <v>4</v>
      </c>
      <c r="K54" s="21">
        <v>0</v>
      </c>
      <c r="L54" s="21">
        <v>10</v>
      </c>
      <c r="N54" s="20" t="s">
        <v>80</v>
      </c>
      <c r="O54" s="21">
        <v>8</v>
      </c>
      <c r="P54" s="21">
        <v>7</v>
      </c>
      <c r="Q54" s="21">
        <v>0</v>
      </c>
      <c r="R54" s="21">
        <v>2</v>
      </c>
    </row>
    <row r="55" spans="1:18" ht="15.6">
      <c r="A55" s="20" t="s">
        <v>81</v>
      </c>
      <c r="B55" s="21">
        <f t="shared" si="1"/>
        <v>179</v>
      </c>
      <c r="C55" s="21">
        <f t="shared" si="2"/>
        <v>182</v>
      </c>
      <c r="D55" s="21">
        <f t="shared" si="3"/>
        <v>18</v>
      </c>
      <c r="E55" s="21">
        <f t="shared" si="4"/>
        <v>49</v>
      </c>
      <c r="H55" s="20" t="s">
        <v>81</v>
      </c>
      <c r="I55" s="21">
        <v>179</v>
      </c>
      <c r="J55" s="21">
        <v>182</v>
      </c>
      <c r="K55" s="21">
        <v>18</v>
      </c>
      <c r="L55" s="21">
        <v>49</v>
      </c>
      <c r="N55" s="20" t="s">
        <v>81</v>
      </c>
      <c r="O55" s="21">
        <v>0</v>
      </c>
      <c r="P55" s="21">
        <v>0</v>
      </c>
      <c r="Q55" s="21">
        <v>0</v>
      </c>
      <c r="R55" s="21">
        <v>0</v>
      </c>
    </row>
    <row r="56" spans="1:18" ht="15.6">
      <c r="A56" s="20" t="s">
        <v>82</v>
      </c>
      <c r="B56" s="21">
        <f t="shared" si="1"/>
        <v>62</v>
      </c>
      <c r="C56" s="21">
        <f t="shared" si="2"/>
        <v>47</v>
      </c>
      <c r="D56" s="21">
        <f t="shared" si="3"/>
        <v>14</v>
      </c>
      <c r="E56" s="21">
        <f t="shared" si="4"/>
        <v>45</v>
      </c>
      <c r="H56" s="20" t="s">
        <v>82</v>
      </c>
      <c r="I56" s="21">
        <v>51</v>
      </c>
      <c r="J56" s="21">
        <v>36</v>
      </c>
      <c r="K56" s="21">
        <v>14</v>
      </c>
      <c r="L56" s="21">
        <v>45</v>
      </c>
      <c r="N56" s="20" t="s">
        <v>82</v>
      </c>
      <c r="O56" s="21">
        <v>11</v>
      </c>
      <c r="P56" s="21">
        <v>11</v>
      </c>
      <c r="Q56" s="21">
        <v>0</v>
      </c>
      <c r="R56" s="21">
        <v>0</v>
      </c>
    </row>
    <row r="57" spans="1:18" ht="15.6">
      <c r="A57" s="20" t="s">
        <v>83</v>
      </c>
      <c r="B57" s="21">
        <f t="shared" si="1"/>
        <v>91</v>
      </c>
      <c r="C57" s="21">
        <f t="shared" si="2"/>
        <v>7</v>
      </c>
      <c r="D57" s="21">
        <f t="shared" si="3"/>
        <v>0</v>
      </c>
      <c r="E57" s="21">
        <f t="shared" si="4"/>
        <v>389</v>
      </c>
      <c r="H57" s="20" t="s">
        <v>83</v>
      </c>
      <c r="I57" s="21">
        <v>0</v>
      </c>
      <c r="J57" s="21">
        <v>0</v>
      </c>
      <c r="K57" s="21">
        <v>0</v>
      </c>
      <c r="L57" s="21">
        <v>221</v>
      </c>
      <c r="N57" s="20" t="s">
        <v>83</v>
      </c>
      <c r="O57" s="21">
        <v>91</v>
      </c>
      <c r="P57" s="21">
        <v>7</v>
      </c>
      <c r="Q57" s="21">
        <v>0</v>
      </c>
      <c r="R57" s="21">
        <v>168</v>
      </c>
    </row>
    <row r="58" spans="1:18" ht="15.6">
      <c r="A58" s="20" t="s">
        <v>84</v>
      </c>
      <c r="B58" s="21">
        <f t="shared" si="1"/>
        <v>1</v>
      </c>
      <c r="C58" s="21">
        <f t="shared" si="2"/>
        <v>0</v>
      </c>
      <c r="D58" s="21">
        <f t="shared" si="3"/>
        <v>0</v>
      </c>
      <c r="E58" s="21">
        <f t="shared" si="4"/>
        <v>1</v>
      </c>
      <c r="H58" s="20" t="s">
        <v>84</v>
      </c>
      <c r="I58" s="21">
        <v>1</v>
      </c>
      <c r="J58" s="21">
        <v>0</v>
      </c>
      <c r="K58" s="21">
        <v>0</v>
      </c>
      <c r="L58" s="21">
        <v>1</v>
      </c>
      <c r="N58" s="20" t="s">
        <v>84</v>
      </c>
      <c r="O58" s="21">
        <v>0</v>
      </c>
      <c r="P58" s="21">
        <v>0</v>
      </c>
      <c r="Q58" s="21">
        <v>0</v>
      </c>
      <c r="R58" s="21">
        <v>0</v>
      </c>
    </row>
    <row r="59" spans="1:18" ht="15.6">
      <c r="A59" s="20" t="s">
        <v>85</v>
      </c>
      <c r="B59" s="21">
        <f t="shared" si="1"/>
        <v>36</v>
      </c>
      <c r="C59" s="21">
        <f t="shared" si="2"/>
        <v>22</v>
      </c>
      <c r="D59" s="21">
        <f t="shared" si="3"/>
        <v>15</v>
      </c>
      <c r="E59" s="21">
        <f t="shared" si="4"/>
        <v>82</v>
      </c>
      <c r="H59" s="20" t="s">
        <v>85</v>
      </c>
      <c r="I59" s="21">
        <v>36</v>
      </c>
      <c r="J59" s="21">
        <v>22</v>
      </c>
      <c r="K59" s="21">
        <v>15</v>
      </c>
      <c r="L59" s="21">
        <v>82</v>
      </c>
      <c r="N59" s="20" t="s">
        <v>85</v>
      </c>
      <c r="O59" s="21">
        <v>0</v>
      </c>
      <c r="P59" s="21">
        <v>0</v>
      </c>
      <c r="Q59" s="21">
        <v>0</v>
      </c>
      <c r="R59" s="21">
        <v>0</v>
      </c>
    </row>
    <row r="60" spans="1:18" ht="15.6">
      <c r="A60" s="20" t="s">
        <v>86</v>
      </c>
      <c r="B60" s="21">
        <f t="shared" si="1"/>
        <v>58</v>
      </c>
      <c r="C60" s="21">
        <f t="shared" si="2"/>
        <v>22</v>
      </c>
      <c r="D60" s="21">
        <f t="shared" si="3"/>
        <v>11</v>
      </c>
      <c r="E60" s="21">
        <f t="shared" si="4"/>
        <v>88</v>
      </c>
      <c r="H60" s="20" t="s">
        <v>86</v>
      </c>
      <c r="I60" s="21">
        <v>52</v>
      </c>
      <c r="J60" s="21">
        <v>16</v>
      </c>
      <c r="K60" s="21">
        <v>11</v>
      </c>
      <c r="L60" s="21">
        <v>88</v>
      </c>
      <c r="N60" s="20" t="s">
        <v>86</v>
      </c>
      <c r="O60" s="21">
        <v>6</v>
      </c>
      <c r="P60" s="21">
        <v>6</v>
      </c>
      <c r="Q60" s="21">
        <v>0</v>
      </c>
      <c r="R60" s="21">
        <v>0</v>
      </c>
    </row>
    <row r="61" spans="1:18" ht="15.6">
      <c r="A61" s="20" t="s">
        <v>87</v>
      </c>
      <c r="B61" s="21">
        <f t="shared" si="1"/>
        <v>60</v>
      </c>
      <c r="C61" s="21">
        <f t="shared" si="2"/>
        <v>49</v>
      </c>
      <c r="D61" s="21">
        <f t="shared" si="3"/>
        <v>8</v>
      </c>
      <c r="E61" s="21">
        <f t="shared" si="4"/>
        <v>47</v>
      </c>
      <c r="H61" s="20" t="s">
        <v>87</v>
      </c>
      <c r="I61" s="21">
        <v>51</v>
      </c>
      <c r="J61" s="21">
        <v>40</v>
      </c>
      <c r="K61" s="21">
        <v>8</v>
      </c>
      <c r="L61" s="21">
        <v>47</v>
      </c>
      <c r="N61" s="20" t="s">
        <v>87</v>
      </c>
      <c r="O61" s="21">
        <v>9</v>
      </c>
      <c r="P61" s="21">
        <v>9</v>
      </c>
      <c r="Q61" s="21">
        <v>0</v>
      </c>
      <c r="R61" s="21">
        <v>0</v>
      </c>
    </row>
    <row r="62" spans="1:18" ht="15.6">
      <c r="A62" s="20" t="s">
        <v>88</v>
      </c>
      <c r="B62" s="21">
        <f t="shared" si="1"/>
        <v>51</v>
      </c>
      <c r="C62" s="21">
        <f t="shared" si="2"/>
        <v>33</v>
      </c>
      <c r="D62" s="21">
        <f t="shared" si="3"/>
        <v>36</v>
      </c>
      <c r="E62" s="21">
        <f t="shared" si="4"/>
        <v>52</v>
      </c>
      <c r="H62" s="20" t="s">
        <v>88</v>
      </c>
      <c r="I62" s="21">
        <v>48</v>
      </c>
      <c r="J62" s="21">
        <v>30</v>
      </c>
      <c r="K62" s="21">
        <v>36</v>
      </c>
      <c r="L62" s="21">
        <v>52</v>
      </c>
      <c r="N62" s="20" t="s">
        <v>88</v>
      </c>
      <c r="O62" s="21">
        <v>3</v>
      </c>
      <c r="P62" s="21">
        <v>3</v>
      </c>
      <c r="Q62" s="21">
        <v>0</v>
      </c>
      <c r="R62" s="21">
        <v>0</v>
      </c>
    </row>
    <row r="63" spans="1:18" ht="15.6">
      <c r="A63" s="20" t="s">
        <v>89</v>
      </c>
      <c r="B63" s="21">
        <f t="shared" si="1"/>
        <v>48</v>
      </c>
      <c r="C63" s="21">
        <f t="shared" si="2"/>
        <v>32</v>
      </c>
      <c r="D63" s="21">
        <f t="shared" si="3"/>
        <v>4</v>
      </c>
      <c r="E63" s="21">
        <f t="shared" si="4"/>
        <v>25</v>
      </c>
      <c r="H63" s="20" t="s">
        <v>89</v>
      </c>
      <c r="I63" s="21">
        <v>32</v>
      </c>
      <c r="J63" s="21">
        <v>21</v>
      </c>
      <c r="K63" s="21">
        <v>2</v>
      </c>
      <c r="L63" s="21">
        <v>20</v>
      </c>
      <c r="N63" s="20" t="s">
        <v>89</v>
      </c>
      <c r="O63" s="21">
        <v>16</v>
      </c>
      <c r="P63" s="21">
        <v>11</v>
      </c>
      <c r="Q63" s="21">
        <v>2</v>
      </c>
      <c r="R63" s="21">
        <v>5</v>
      </c>
    </row>
    <row r="64" spans="1:18" ht="15.6">
      <c r="A64" s="20" t="s">
        <v>90</v>
      </c>
      <c r="B64" s="21">
        <f t="shared" si="1"/>
        <v>379</v>
      </c>
      <c r="C64" s="21">
        <f t="shared" si="2"/>
        <v>357</v>
      </c>
      <c r="D64" s="21">
        <f t="shared" si="3"/>
        <v>28</v>
      </c>
      <c r="E64" s="21">
        <f t="shared" si="4"/>
        <v>55</v>
      </c>
      <c r="H64" s="20" t="s">
        <v>90</v>
      </c>
      <c r="I64" s="21">
        <v>379</v>
      </c>
      <c r="J64" s="21">
        <v>357</v>
      </c>
      <c r="K64" s="21">
        <v>28</v>
      </c>
      <c r="L64" s="21">
        <v>55</v>
      </c>
      <c r="N64" s="20" t="s">
        <v>90</v>
      </c>
      <c r="O64" s="21">
        <v>0</v>
      </c>
      <c r="P64" s="21">
        <v>0</v>
      </c>
      <c r="Q64" s="21">
        <v>0</v>
      </c>
      <c r="R64" s="21">
        <v>0</v>
      </c>
    </row>
    <row r="65" spans="1:18" ht="15.6">
      <c r="A65" s="20" t="s">
        <v>91</v>
      </c>
      <c r="B65" s="21">
        <f t="shared" si="1"/>
        <v>48</v>
      </c>
      <c r="C65" s="21">
        <f t="shared" si="2"/>
        <v>20</v>
      </c>
      <c r="D65" s="21">
        <f t="shared" si="3"/>
        <v>3</v>
      </c>
      <c r="E65" s="21">
        <f t="shared" si="4"/>
        <v>96</v>
      </c>
      <c r="H65" s="20" t="s">
        <v>91</v>
      </c>
      <c r="I65" s="21">
        <v>26</v>
      </c>
      <c r="J65" s="21">
        <v>10</v>
      </c>
      <c r="K65" s="21">
        <v>2</v>
      </c>
      <c r="L65" s="21">
        <v>66</v>
      </c>
      <c r="N65" s="20" t="s">
        <v>91</v>
      </c>
      <c r="O65" s="21">
        <v>22</v>
      </c>
      <c r="P65" s="21">
        <v>10</v>
      </c>
      <c r="Q65" s="21">
        <v>1</v>
      </c>
      <c r="R65" s="21">
        <v>30</v>
      </c>
    </row>
    <row r="66" spans="1:18" ht="15.6">
      <c r="A66" s="20" t="s">
        <v>92</v>
      </c>
      <c r="B66" s="21">
        <f t="shared" si="1"/>
        <v>399</v>
      </c>
      <c r="C66" s="21">
        <f t="shared" si="2"/>
        <v>259</v>
      </c>
      <c r="D66" s="21">
        <f t="shared" si="3"/>
        <v>126</v>
      </c>
      <c r="E66" s="21">
        <f t="shared" si="4"/>
        <v>145</v>
      </c>
      <c r="H66" s="20" t="s">
        <v>92</v>
      </c>
      <c r="I66" s="21">
        <v>399</v>
      </c>
      <c r="J66" s="21">
        <v>259</v>
      </c>
      <c r="K66" s="21">
        <v>126</v>
      </c>
      <c r="L66" s="21">
        <v>145</v>
      </c>
      <c r="N66" s="20" t="s">
        <v>92</v>
      </c>
      <c r="O66" s="21">
        <v>0</v>
      </c>
      <c r="P66" s="21">
        <v>0</v>
      </c>
      <c r="Q66" s="21">
        <v>0</v>
      </c>
      <c r="R66" s="21">
        <v>0</v>
      </c>
    </row>
    <row r="67" spans="1:18" ht="15.6">
      <c r="A67" s="20" t="s">
        <v>93</v>
      </c>
      <c r="B67" s="21">
        <f t="shared" ref="B67:B68" si="5">I67+O67</f>
        <v>8</v>
      </c>
      <c r="C67" s="21">
        <f t="shared" ref="C67:C68" si="6">J67+P67</f>
        <v>19</v>
      </c>
      <c r="D67" s="21">
        <f t="shared" ref="D67:D68" si="7">K67+Q67</f>
        <v>2</v>
      </c>
      <c r="E67" s="21">
        <f t="shared" ref="E67:E68" si="8">L67+R67</f>
        <v>30</v>
      </c>
      <c r="H67" s="20" t="s">
        <v>93</v>
      </c>
      <c r="I67" s="21">
        <v>6</v>
      </c>
      <c r="J67" s="21">
        <v>17</v>
      </c>
      <c r="K67" s="21">
        <v>2</v>
      </c>
      <c r="L67" s="21">
        <v>30</v>
      </c>
      <c r="N67" s="20" t="s">
        <v>93</v>
      </c>
      <c r="O67" s="21">
        <v>2</v>
      </c>
      <c r="P67" s="21">
        <v>2</v>
      </c>
      <c r="Q67" s="21">
        <v>0</v>
      </c>
      <c r="R67" s="21">
        <v>0</v>
      </c>
    </row>
    <row r="68" spans="1:18" ht="15.6">
      <c r="A68" s="20" t="s">
        <v>94</v>
      </c>
      <c r="B68" s="21">
        <f t="shared" si="5"/>
        <v>0</v>
      </c>
      <c r="C68" s="21">
        <f t="shared" si="6"/>
        <v>0</v>
      </c>
      <c r="D68" s="21">
        <f t="shared" si="7"/>
        <v>0</v>
      </c>
      <c r="E68" s="21">
        <f t="shared" si="8"/>
        <v>1540</v>
      </c>
      <c r="H68" s="20" t="s">
        <v>94</v>
      </c>
      <c r="I68" s="21">
        <v>0</v>
      </c>
      <c r="J68" s="21">
        <v>0</v>
      </c>
      <c r="K68" s="21">
        <v>0</v>
      </c>
      <c r="L68" s="21">
        <v>1540</v>
      </c>
      <c r="N68" s="20" t="s">
        <v>94</v>
      </c>
      <c r="O68" s="21">
        <v>0</v>
      </c>
      <c r="P68" s="21">
        <v>0</v>
      </c>
      <c r="Q68" s="21">
        <v>0</v>
      </c>
      <c r="R68" s="21">
        <v>0</v>
      </c>
    </row>
    <row r="69" spans="1:18" ht="15.6">
      <c r="A69" s="22" t="s">
        <v>95</v>
      </c>
      <c r="B69" s="23">
        <f>SUM(B2:B68)</f>
        <v>12218</v>
      </c>
      <c r="C69" s="23">
        <f t="shared" ref="C69:E69" si="9">SUM(C2:C68)</f>
        <v>11144</v>
      </c>
      <c r="D69" s="23">
        <f t="shared" si="9"/>
        <v>3702</v>
      </c>
      <c r="E69" s="23">
        <f t="shared" si="9"/>
        <v>113057</v>
      </c>
      <c r="H69" s="22" t="s">
        <v>95</v>
      </c>
      <c r="I69" s="23">
        <f>SUM(I2:I68)</f>
        <v>6606</v>
      </c>
      <c r="J69" s="23">
        <f>SUM(J2:J68)</f>
        <v>6060</v>
      </c>
      <c r="K69" s="23">
        <f>SUM(K2:K68)</f>
        <v>2497</v>
      </c>
      <c r="L69" s="23">
        <f>SUM(L2:L68)</f>
        <v>85540</v>
      </c>
      <c r="N69" s="22" t="s">
        <v>95</v>
      </c>
      <c r="O69" s="23">
        <f>SUM(O2:O68)</f>
        <v>5612</v>
      </c>
      <c r="P69" s="23">
        <f>SUM(P2:P68)</f>
        <v>5084</v>
      </c>
      <c r="Q69" s="23">
        <f>SUM(Q2:Q68)</f>
        <v>1205</v>
      </c>
      <c r="R69" s="23">
        <f>SUM(R2:R68)</f>
        <v>27517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workbookViewId="0">
      <selection activeCell="E25" sqref="E25"/>
    </sheetView>
  </sheetViews>
  <sheetFormatPr defaultRowHeight="14.45"/>
  <cols>
    <col min="1" max="1" width="18.140625" customWidth="1"/>
    <col min="2" max="2" width="18.28515625" customWidth="1"/>
    <col min="3" max="3" width="20.42578125" bestFit="1" customWidth="1"/>
    <col min="4" max="4" width="21.7109375" customWidth="1"/>
    <col min="5" max="5" width="27.7109375" customWidth="1"/>
    <col min="6" max="6" width="19.28515625" customWidth="1"/>
    <col min="7" max="7" width="22.28515625" customWidth="1"/>
  </cols>
  <sheetData>
    <row r="1" spans="1:11" ht="47.45" thickBot="1">
      <c r="A1" s="5" t="s">
        <v>23</v>
      </c>
      <c r="B1" s="6" t="s">
        <v>96</v>
      </c>
      <c r="C1" s="6" t="s">
        <v>97</v>
      </c>
      <c r="D1" s="6" t="str">
        <f>"DHS ERAP 1 &amp; 2 funds Paid "&amp;TEXT(K2,"mmmm")&amp;" 1 - "&amp;DAY(EOMONTH(K2,0))</f>
        <v>DHS ERAP 1 &amp; 2 funds Paid April 1 - 30</v>
      </c>
      <c r="E1" s="6" t="s">
        <v>98</v>
      </c>
      <c r="F1" s="26" t="str">
        <f>"DHS funds Obligated 
"&amp;TEXT(K2,"mmmm")&amp;" 1 - "&amp;DAY(EOMONTH(K2,0))</f>
        <v>DHS funds Obligated 
April 1 - 30</v>
      </c>
      <c r="G1" s="26" t="s">
        <v>99</v>
      </c>
    </row>
    <row r="2" spans="1:11" ht="16.149999999999999" thickBot="1">
      <c r="A2" s="28" t="s">
        <v>28</v>
      </c>
      <c r="B2" s="7">
        <f>'ERAP 2 Financial'!B2+'ERAP 1 Financial'!B2</f>
        <v>0</v>
      </c>
      <c r="C2" s="8">
        <f>'ERAP 2 Financial'!C2+'ERAP 1 Financial'!C2</f>
        <v>12297485.83</v>
      </c>
      <c r="D2" s="9">
        <f>'ERAP 2 Financial'!D2+'ERAP 1 Financial'!D2</f>
        <v>433691.77999999997</v>
      </c>
      <c r="E2" s="9">
        <f>'ERAP 2 Financial'!E2+'ERAP 1 Financial'!E2</f>
        <v>6969586.2599999998</v>
      </c>
      <c r="F2" s="9">
        <f>'ERAP 2 Financial'!F2+'ERAP 1 Financial'!F2</f>
        <v>0</v>
      </c>
      <c r="G2" s="9">
        <f>'ERAP 2 Financial'!G2+'ERAP 1 Financial'!G2</f>
        <v>6969586.2599999998</v>
      </c>
      <c r="K2" s="27">
        <f>'Combined Report Numbers'!F1</f>
        <v>44652</v>
      </c>
    </row>
    <row r="3" spans="1:11" ht="16.149999999999999" thickBot="1">
      <c r="A3" s="28" t="s">
        <v>29</v>
      </c>
      <c r="B3" s="10">
        <f>'ERAP 2 Financial'!B3+'ERAP 1 Financial'!B3</f>
        <v>75907322.199999988</v>
      </c>
      <c r="C3" s="8">
        <f>'ERAP 2 Financial'!C3+'ERAP 1 Financial'!C3</f>
        <v>88578625.219999999</v>
      </c>
      <c r="D3" s="9">
        <f>'ERAP 2 Financial'!D3+'ERAP 1 Financial'!D3</f>
        <v>6610820.9299999988</v>
      </c>
      <c r="E3" s="9">
        <f>'ERAP 2 Financial'!E3+'ERAP 1 Financial'!E3</f>
        <v>24091256.289999999</v>
      </c>
      <c r="F3" s="9">
        <f>'ERAP 2 Financial'!F3+'ERAP 1 Financial'!F3</f>
        <v>3535000</v>
      </c>
      <c r="G3" s="9">
        <f>'ERAP 2 Financial'!G3+'ERAP 1 Financial'!G3</f>
        <v>20556256.289999999</v>
      </c>
    </row>
    <row r="4" spans="1:11" ht="16.149999999999999" thickBot="1">
      <c r="A4" s="28" t="s">
        <v>30</v>
      </c>
      <c r="B4" s="7">
        <f>'ERAP 2 Financial'!B4+'ERAP 1 Financial'!B4</f>
        <v>0</v>
      </c>
      <c r="C4" s="8">
        <f>'ERAP 2 Financial'!C4+'ERAP 1 Financial'!C4</f>
        <v>7728234.8599999994</v>
      </c>
      <c r="D4" s="9">
        <f>'ERAP 2 Financial'!D4+'ERAP 1 Financial'!D4</f>
        <v>347717.56</v>
      </c>
      <c r="E4" s="9">
        <f>'ERAP 2 Financial'!E4+'ERAP 1 Financial'!E4</f>
        <v>3387861.33</v>
      </c>
      <c r="F4" s="9">
        <f>'ERAP 2 Financial'!F4+'ERAP 1 Financial'!F4</f>
        <v>0</v>
      </c>
      <c r="G4" s="9">
        <f>'ERAP 2 Financial'!G4+'ERAP 1 Financial'!G4</f>
        <v>3387861.33</v>
      </c>
    </row>
    <row r="5" spans="1:11" ht="16.149999999999999" thickBot="1">
      <c r="A5" s="28" t="s">
        <v>31</v>
      </c>
      <c r="B5" s="7">
        <f>'ERAP 2 Financial'!B5+'ERAP 1 Financial'!B5</f>
        <v>0</v>
      </c>
      <c r="C5" s="8">
        <f>'ERAP 2 Financial'!C5+'ERAP 1 Financial'!C5</f>
        <v>19855225.619999997</v>
      </c>
      <c r="D5" s="9">
        <f>'ERAP 2 Financial'!D5+'ERAP 1 Financial'!D5</f>
        <v>346366.19</v>
      </c>
      <c r="E5" s="9">
        <f>'ERAP 2 Financial'!E5+'ERAP 1 Financial'!E5</f>
        <v>10628306.060000001</v>
      </c>
      <c r="F5" s="9">
        <f>'ERAP 2 Financial'!F5+'ERAP 1 Financial'!F5</f>
        <v>14113.699999999999</v>
      </c>
      <c r="G5" s="9">
        <f>'ERAP 2 Financial'!G5+'ERAP 1 Financial'!G5</f>
        <v>10614192.360000001</v>
      </c>
    </row>
    <row r="6" spans="1:11" ht="16.149999999999999" thickBot="1">
      <c r="A6" s="28" t="s">
        <v>32</v>
      </c>
      <c r="B6" s="7">
        <f>'ERAP 2 Financial'!B6+'ERAP 1 Financial'!B6</f>
        <v>0</v>
      </c>
      <c r="C6" s="8">
        <f>'ERAP 2 Financial'!C6+'ERAP 1 Financial'!C6</f>
        <v>5716995.6099999994</v>
      </c>
      <c r="D6" s="9">
        <f>'ERAP 2 Financial'!D6+'ERAP 1 Financial'!D6</f>
        <v>121170.41</v>
      </c>
      <c r="E6" s="9">
        <f>'ERAP 2 Financial'!E6+'ERAP 1 Financial'!E6</f>
        <v>4416042.87</v>
      </c>
      <c r="F6" s="9">
        <f>'ERAP 2 Financial'!F6+'ERAP 1 Financial'!F6</f>
        <v>0</v>
      </c>
      <c r="G6" s="9">
        <f>'ERAP 2 Financial'!G6+'ERAP 1 Financial'!G6</f>
        <v>4416042.87</v>
      </c>
    </row>
    <row r="7" spans="1:11" ht="16.149999999999999" thickBot="1">
      <c r="A7" s="28" t="s">
        <v>33</v>
      </c>
      <c r="B7" s="10">
        <f>'ERAP 2 Financial'!B7+'ERAP 1 Financial'!B7</f>
        <v>25205905.5</v>
      </c>
      <c r="C7" s="8">
        <f>'ERAP 2 Financial'!C7+'ERAP 1 Financial'!C7</f>
        <v>30257479.93</v>
      </c>
      <c r="D7" s="9">
        <f>'ERAP 2 Financial'!D7+'ERAP 1 Financial'!D7</f>
        <v>843134.64</v>
      </c>
      <c r="E7" s="9">
        <f>'ERAP 2 Financial'!E7+'ERAP 1 Financial'!E7</f>
        <v>16573156.549999999</v>
      </c>
      <c r="F7" s="9">
        <f>'ERAP 2 Financial'!F7+'ERAP 1 Financial'!F7</f>
        <v>0</v>
      </c>
      <c r="G7" s="9">
        <f>'ERAP 2 Financial'!G7+'ERAP 1 Financial'!G7</f>
        <v>16573156.549999999</v>
      </c>
    </row>
    <row r="8" spans="1:11" ht="16.149999999999999" thickBot="1">
      <c r="A8" s="28" t="s">
        <v>34</v>
      </c>
      <c r="B8" s="7">
        <f>'ERAP 2 Financial'!B8+'ERAP 1 Financial'!B8</f>
        <v>0</v>
      </c>
      <c r="C8" s="8">
        <f>'ERAP 2 Financial'!C8+'ERAP 1 Financial'!C8</f>
        <v>14544267.02</v>
      </c>
      <c r="D8" s="9">
        <f>'ERAP 2 Financial'!D8+'ERAP 1 Financial'!D8</f>
        <v>716611.45000000019</v>
      </c>
      <c r="E8" s="9">
        <f>'ERAP 2 Financial'!E8+'ERAP 1 Financial'!E8</f>
        <v>7715088.96</v>
      </c>
      <c r="F8" s="9">
        <f>'ERAP 2 Financial'!F8+'ERAP 1 Financial'!F8</f>
        <v>134295.65</v>
      </c>
      <c r="G8" s="9">
        <f>'ERAP 2 Financial'!G8+'ERAP 1 Financial'!G8</f>
        <v>7580793.3100000005</v>
      </c>
    </row>
    <row r="9" spans="1:11" ht="16.149999999999999" thickBot="1">
      <c r="A9" s="28" t="s">
        <v>35</v>
      </c>
      <c r="B9" s="7">
        <f>'ERAP 2 Financial'!B9+'ERAP 1 Financial'!B9</f>
        <v>0</v>
      </c>
      <c r="C9" s="8">
        <f>'ERAP 2 Financial'!C9+'ERAP 1 Financial'!C9</f>
        <v>7453517.9299999997</v>
      </c>
      <c r="D9" s="9">
        <f>'ERAP 2 Financial'!D9+'ERAP 1 Financial'!D9</f>
        <v>417910.52999999991</v>
      </c>
      <c r="E9" s="9">
        <f>'ERAP 2 Financial'!E9+'ERAP 1 Financial'!E9</f>
        <v>3947259.56</v>
      </c>
      <c r="F9" s="9">
        <f>'ERAP 2 Financial'!F9+'ERAP 1 Financial'!F9</f>
        <v>0</v>
      </c>
      <c r="G9" s="9">
        <f>'ERAP 2 Financial'!G9+'ERAP 1 Financial'!G9</f>
        <v>3947259.56</v>
      </c>
    </row>
    <row r="10" spans="1:11" ht="16.149999999999999" thickBot="1">
      <c r="A10" s="28" t="s">
        <v>36</v>
      </c>
      <c r="B10" s="10">
        <f>'ERAP 2 Financial'!B10+'ERAP 1 Financial'!B10</f>
        <v>33533184.5</v>
      </c>
      <c r="C10" s="8">
        <f>'ERAP 2 Financial'!C10+'ERAP 1 Financial'!C10</f>
        <v>41839651.549999997</v>
      </c>
      <c r="D10" s="9">
        <f>'ERAP 2 Financial'!D10+'ERAP 1 Financial'!D10</f>
        <v>3483592.6500000004</v>
      </c>
      <c r="E10" s="9">
        <f>'ERAP 2 Financial'!E10+'ERAP 1 Financial'!E10</f>
        <v>23975363.09</v>
      </c>
      <c r="F10" s="9">
        <f>'ERAP 2 Financial'!F10+'ERAP 1 Financial'!F10</f>
        <v>0</v>
      </c>
      <c r="G10" s="9">
        <f>'ERAP 2 Financial'!G10+'ERAP 1 Financial'!G10</f>
        <v>23975363.09</v>
      </c>
    </row>
    <row r="11" spans="1:11" ht="16.149999999999999" thickBot="1">
      <c r="A11" s="28" t="s">
        <v>37</v>
      </c>
      <c r="B11" s="7">
        <f>'ERAP 2 Financial'!B11+'ERAP 1 Financial'!B11</f>
        <v>0</v>
      </c>
      <c r="C11" s="8">
        <f>'ERAP 2 Financial'!C11+'ERAP 1 Financial'!C11</f>
        <v>18583382.090000004</v>
      </c>
      <c r="D11" s="9">
        <f>'ERAP 2 Financial'!D11+'ERAP 1 Financial'!D11</f>
        <v>608625.04999999993</v>
      </c>
      <c r="E11" s="9">
        <f>'ERAP 2 Financial'!E11+'ERAP 1 Financial'!E11</f>
        <v>11885541.199999999</v>
      </c>
      <c r="F11" s="9">
        <f>'ERAP 2 Financial'!F11+'ERAP 1 Financial'!F11</f>
        <v>0</v>
      </c>
      <c r="G11" s="9">
        <f>'ERAP 2 Financial'!G11+'ERAP 1 Financial'!G11</f>
        <v>11885541.199999999</v>
      </c>
    </row>
    <row r="12" spans="1:11" ht="16.149999999999999" thickBot="1">
      <c r="A12" s="28" t="s">
        <v>38</v>
      </c>
      <c r="B12" s="7">
        <f>'ERAP 2 Financial'!B12+'ERAP 1 Financial'!B12</f>
        <v>0</v>
      </c>
      <c r="C12" s="8">
        <f>'ERAP 2 Financial'!C12+'ERAP 1 Financial'!C12</f>
        <v>16283014.34</v>
      </c>
      <c r="D12" s="9">
        <f>'ERAP 2 Financial'!D12+'ERAP 1 Financial'!D12</f>
        <v>116253.44</v>
      </c>
      <c r="E12" s="9">
        <f>'ERAP 2 Financial'!E12+'ERAP 1 Financial'!E12</f>
        <v>13723754.66</v>
      </c>
      <c r="F12" s="9">
        <f>'ERAP 2 Financial'!F12+'ERAP 1 Financial'!F12</f>
        <v>0</v>
      </c>
      <c r="G12" s="9">
        <f>'ERAP 2 Financial'!G12+'ERAP 1 Financial'!G12</f>
        <v>13723754.66</v>
      </c>
    </row>
    <row r="13" spans="1:11" ht="16.149999999999999" thickBot="1">
      <c r="A13" s="28" t="s">
        <v>39</v>
      </c>
      <c r="B13" s="7">
        <f>'ERAP 2 Financial'!B13+'ERAP 1 Financial'!B13</f>
        <v>0</v>
      </c>
      <c r="C13" s="8">
        <f>'ERAP 2 Financial'!C13+'ERAP 1 Financial'!C13</f>
        <v>556182.89999999991</v>
      </c>
      <c r="D13" s="9">
        <f>'ERAP 2 Financial'!D13+'ERAP 1 Financial'!D13</f>
        <v>0</v>
      </c>
      <c r="E13" s="9">
        <f>'ERAP 2 Financial'!E13+'ERAP 1 Financial'!E13</f>
        <v>216011.47</v>
      </c>
      <c r="F13" s="9">
        <f>'ERAP 2 Financial'!F13+'ERAP 1 Financial'!F13</f>
        <v>0</v>
      </c>
      <c r="G13" s="9">
        <f>'ERAP 2 Financial'!G13+'ERAP 1 Financial'!G13</f>
        <v>216011.47</v>
      </c>
    </row>
    <row r="14" spans="1:11" ht="16.149999999999999" thickBot="1">
      <c r="A14" s="28" t="s">
        <v>40</v>
      </c>
      <c r="B14" s="7">
        <f>'ERAP 2 Financial'!B14+'ERAP 1 Financial'!B14</f>
        <v>0</v>
      </c>
      <c r="C14" s="8">
        <f>'ERAP 2 Financial'!C14+'ERAP 1 Financial'!C14</f>
        <v>6394071.6399999997</v>
      </c>
      <c r="D14" s="9">
        <f>'ERAP 2 Financial'!D14+'ERAP 1 Financial'!D14</f>
        <v>0</v>
      </c>
      <c r="E14" s="9">
        <f>'ERAP 2 Financial'!E14+'ERAP 1 Financial'!E14</f>
        <v>3440946.64</v>
      </c>
      <c r="F14" s="9">
        <f>'ERAP 2 Financial'!F14+'ERAP 1 Financial'!F14</f>
        <v>0</v>
      </c>
      <c r="G14" s="9">
        <f>'ERAP 2 Financial'!G14+'ERAP 1 Financial'!G14</f>
        <v>3440946.64</v>
      </c>
    </row>
    <row r="15" spans="1:11" ht="16.149999999999999" thickBot="1">
      <c r="A15" s="28" t="s">
        <v>41</v>
      </c>
      <c r="B15" s="7">
        <f>'ERAP 2 Financial'!B15+'ERAP 1 Financial'!B15</f>
        <v>0</v>
      </c>
      <c r="C15" s="8">
        <f>'ERAP 2 Financial'!C15+'ERAP 1 Financial'!C15</f>
        <v>20309368.34</v>
      </c>
      <c r="D15" s="9">
        <f>'ERAP 2 Financial'!D15+'ERAP 1 Financial'!D15</f>
        <v>898084.66</v>
      </c>
      <c r="E15" s="9">
        <f>'ERAP 2 Financial'!E15+'ERAP 1 Financial'!E15</f>
        <v>10922027.300000001</v>
      </c>
      <c r="F15" s="9">
        <f>'ERAP 2 Financial'!F15+'ERAP 1 Financial'!F15</f>
        <v>0</v>
      </c>
      <c r="G15" s="9">
        <f>'ERAP 2 Financial'!G15+'ERAP 1 Financial'!G15</f>
        <v>10922027.300000001</v>
      </c>
    </row>
    <row r="16" spans="1:11" ht="16.149999999999999" thickBot="1">
      <c r="A16" s="28" t="s">
        <v>42</v>
      </c>
      <c r="B16" s="10">
        <f>'ERAP 2 Financial'!B16+'ERAP 1 Financial'!B16</f>
        <v>28020680.699999999</v>
      </c>
      <c r="C16" s="8">
        <f>'ERAP 2 Financial'!C16+'ERAP 1 Financial'!C16</f>
        <v>34653889.340000004</v>
      </c>
      <c r="D16" s="9">
        <f>'ERAP 2 Financial'!D16+'ERAP 1 Financial'!D16</f>
        <v>515595.47000000003</v>
      </c>
      <c r="E16" s="9">
        <f>'ERAP 2 Financial'!E16+'ERAP 1 Financial'!E16</f>
        <v>30447419.700000003</v>
      </c>
      <c r="F16" s="9">
        <f>'ERAP 2 Financial'!F16+'ERAP 1 Financial'!F16</f>
        <v>0</v>
      </c>
      <c r="G16" s="9">
        <f>'ERAP 2 Financial'!G16+'ERAP 1 Financial'!G16</f>
        <v>30447419.700000003</v>
      </c>
    </row>
    <row r="17" spans="1:7" ht="16.149999999999999" thickBot="1">
      <c r="A17" s="28" t="s">
        <v>43</v>
      </c>
      <c r="B17" s="7">
        <f>'ERAP 2 Financial'!B17+'ERAP 1 Financial'!B17</f>
        <v>0</v>
      </c>
      <c r="C17" s="8">
        <f>'ERAP 2 Financial'!C17+'ERAP 1 Financial'!C17</f>
        <v>4588829.7200000007</v>
      </c>
      <c r="D17" s="9">
        <f>'ERAP 2 Financial'!D17+'ERAP 1 Financial'!D17</f>
        <v>618782.62</v>
      </c>
      <c r="E17" s="9">
        <f>'ERAP 2 Financial'!E17+'ERAP 1 Financial'!E17</f>
        <v>1572096.19</v>
      </c>
      <c r="F17" s="9">
        <f>'ERAP 2 Financial'!F17+'ERAP 1 Financial'!F17</f>
        <v>12621.36</v>
      </c>
      <c r="G17" s="9">
        <f>'ERAP 2 Financial'!G17+'ERAP 1 Financial'!G17</f>
        <v>1559474.8299999998</v>
      </c>
    </row>
    <row r="18" spans="1:7" ht="16.149999999999999" thickBot="1">
      <c r="A18" s="28" t="s">
        <v>44</v>
      </c>
      <c r="B18" s="7">
        <f>'ERAP 2 Financial'!B18+'ERAP 1 Financial'!B18</f>
        <v>0</v>
      </c>
      <c r="C18" s="8">
        <f>'ERAP 2 Financial'!C18+'ERAP 1 Financial'!C18</f>
        <v>9584143.5</v>
      </c>
      <c r="D18" s="9">
        <f>'ERAP 2 Financial'!D18+'ERAP 1 Financial'!D18</f>
        <v>456219.47</v>
      </c>
      <c r="E18" s="9">
        <f>'ERAP 2 Financial'!E18+'ERAP 1 Financial'!E18</f>
        <v>3266817.1</v>
      </c>
      <c r="F18" s="9">
        <f>'ERAP 2 Financial'!F18+'ERAP 1 Financial'!F18</f>
        <v>59730.630000000005</v>
      </c>
      <c r="G18" s="9">
        <f>'ERAP 2 Financial'!G18+'ERAP 1 Financial'!G18</f>
        <v>3207086.47</v>
      </c>
    </row>
    <row r="19" spans="1:7" ht="16.149999999999999" thickBot="1">
      <c r="A19" s="28" t="s">
        <v>45</v>
      </c>
      <c r="B19" s="7">
        <f>'ERAP 2 Financial'!B19+'ERAP 1 Financial'!B19</f>
        <v>0</v>
      </c>
      <c r="C19" s="8">
        <f>'ERAP 2 Financial'!C19+'ERAP 1 Financial'!C19</f>
        <v>4135751.3899999997</v>
      </c>
      <c r="D19" s="9">
        <f>'ERAP 2 Financial'!D19+'ERAP 1 Financial'!D19</f>
        <v>0</v>
      </c>
      <c r="E19" s="9">
        <f>'ERAP 2 Financial'!E19+'ERAP 1 Financial'!E19</f>
        <v>1882863.27</v>
      </c>
      <c r="F19" s="9">
        <f>'ERAP 2 Financial'!F19+'ERAP 1 Financial'!F19</f>
        <v>0</v>
      </c>
      <c r="G19" s="9">
        <f>'ERAP 2 Financial'!G19+'ERAP 1 Financial'!G19</f>
        <v>1882863.27</v>
      </c>
    </row>
    <row r="20" spans="1:7" ht="16.149999999999999" thickBot="1">
      <c r="A20" s="28" t="s">
        <v>46</v>
      </c>
      <c r="B20" s="7">
        <f>'ERAP 2 Financial'!B20+'ERAP 1 Financial'!B20</f>
        <v>0</v>
      </c>
      <c r="C20" s="8">
        <f>'ERAP 2 Financial'!C20+'ERAP 1 Financial'!C20</f>
        <v>7755573.4900000002</v>
      </c>
      <c r="D20" s="9">
        <f>'ERAP 2 Financial'!D20+'ERAP 1 Financial'!D20</f>
        <v>194126.29</v>
      </c>
      <c r="E20" s="9">
        <f>'ERAP 2 Financial'!E20+'ERAP 1 Financial'!E20</f>
        <v>3720681.46</v>
      </c>
      <c r="F20" s="9">
        <f>'ERAP 2 Financial'!F20+'ERAP 1 Financial'!F20</f>
        <v>0</v>
      </c>
      <c r="G20" s="9">
        <f>'ERAP 2 Financial'!G20+'ERAP 1 Financial'!G20</f>
        <v>3720681.46</v>
      </c>
    </row>
    <row r="21" spans="1:7" ht="16.149999999999999" thickBot="1">
      <c r="A21" s="28" t="s">
        <v>47</v>
      </c>
      <c r="B21" s="7">
        <f>'ERAP 2 Financial'!B21+'ERAP 1 Financial'!B21</f>
        <v>0</v>
      </c>
      <c r="C21" s="8">
        <f>'ERAP 2 Financial'!C21+'ERAP 1 Financial'!C21</f>
        <v>10738031.219999999</v>
      </c>
      <c r="D21" s="9">
        <f>'ERAP 2 Financial'!D21+'ERAP 1 Financial'!D21</f>
        <v>1021866.29</v>
      </c>
      <c r="E21" s="9">
        <f>'ERAP 2 Financial'!E21+'ERAP 1 Financial'!E21</f>
        <v>3946672.41</v>
      </c>
      <c r="F21" s="9">
        <f>'ERAP 2 Financial'!F21+'ERAP 1 Financial'!F21</f>
        <v>578892.04999999993</v>
      </c>
      <c r="G21" s="9">
        <f>'ERAP 2 Financial'!G21+'ERAP 1 Financial'!G21</f>
        <v>3367780.3600000003</v>
      </c>
    </row>
    <row r="22" spans="1:7" ht="16.149999999999999" thickBot="1">
      <c r="A22" s="28" t="s">
        <v>48</v>
      </c>
      <c r="B22" s="10">
        <f>'ERAP 2 Financial'!B22+'ERAP 1 Financial'!B22</f>
        <v>13523330.699999999</v>
      </c>
      <c r="C22" s="8">
        <f>'ERAP 2 Financial'!C22+'ERAP 1 Financial'!C22</f>
        <v>9200514.4700000007</v>
      </c>
      <c r="D22" s="9">
        <f>'ERAP 2 Financial'!D22+'ERAP 1 Financial'!D22</f>
        <v>0</v>
      </c>
      <c r="E22" s="9">
        <f>'ERAP 2 Financial'!E22+'ERAP 1 Financial'!E22</f>
        <v>8352450.3799999999</v>
      </c>
      <c r="F22" s="9">
        <f>'ERAP 2 Financial'!F22+'ERAP 1 Financial'!F22</f>
        <v>0</v>
      </c>
      <c r="G22" s="9">
        <f>'ERAP 2 Financial'!G22+'ERAP 1 Financial'!G22</f>
        <v>8352450.3799999999</v>
      </c>
    </row>
    <row r="23" spans="1:7" ht="16.149999999999999" thickBot="1">
      <c r="A23" s="28" t="s">
        <v>49</v>
      </c>
      <c r="B23" s="10">
        <f>'ERAP 2 Financial'!B23+'ERAP 1 Financial'!B23</f>
        <v>14853887.199999999</v>
      </c>
      <c r="C23" s="8">
        <f>'ERAP 2 Financial'!C23+'ERAP 1 Financial'!C23</f>
        <v>18370180.670000002</v>
      </c>
      <c r="D23" s="9">
        <f>'ERAP 2 Financial'!D23+'ERAP 1 Financial'!D23</f>
        <v>233841.82</v>
      </c>
      <c r="E23" s="9">
        <f>'ERAP 2 Financial'!E23+'ERAP 1 Financial'!E23</f>
        <v>9845739.25</v>
      </c>
      <c r="F23" s="9">
        <f>'ERAP 2 Financial'!F23+'ERAP 1 Financial'!F23</f>
        <v>60670.19</v>
      </c>
      <c r="G23" s="9">
        <f>'ERAP 2 Financial'!G23+'ERAP 1 Financial'!G23</f>
        <v>9785069.0599999987</v>
      </c>
    </row>
    <row r="24" spans="1:7" ht="16.149999999999999" thickBot="1">
      <c r="A24" s="28" t="s">
        <v>50</v>
      </c>
      <c r="B24" s="10">
        <f>'ERAP 2 Financial'!B24+'ERAP 1 Financial'!B24</f>
        <v>30249465.600000001</v>
      </c>
      <c r="C24" s="8">
        <f>'ERAP 2 Financial'!C24+'ERAP 1 Financial'!C24</f>
        <v>42014249.530000001</v>
      </c>
      <c r="D24" s="9">
        <f>'ERAP 2 Financial'!D24+'ERAP 1 Financial'!D24</f>
        <v>2040937.51</v>
      </c>
      <c r="E24" s="9">
        <f>'ERAP 2 Financial'!E24+'ERAP 1 Financial'!E24</f>
        <v>12580424.430000002</v>
      </c>
      <c r="F24" s="9">
        <f>'ERAP 2 Financial'!F24+'ERAP 1 Financial'!F24</f>
        <v>1870158</v>
      </c>
      <c r="G24" s="9">
        <f>'ERAP 2 Financial'!G24+'ERAP 1 Financial'!G24</f>
        <v>10710266.430000002</v>
      </c>
    </row>
    <row r="25" spans="1:7" ht="16.149999999999999" thickBot="1">
      <c r="A25" s="28" t="s">
        <v>51</v>
      </c>
      <c r="B25" s="7">
        <f>'ERAP 2 Financial'!B25+'ERAP 1 Financial'!B25</f>
        <v>0</v>
      </c>
      <c r="C25" s="8">
        <f>'ERAP 2 Financial'!C25+'ERAP 1 Financial'!C25</f>
        <v>3476001.6100000003</v>
      </c>
      <c r="D25" s="9">
        <f>'ERAP 2 Financial'!D25+'ERAP 1 Financial'!D25</f>
        <v>143428.09</v>
      </c>
      <c r="E25" s="9">
        <f>'ERAP 2 Financial'!E25+'ERAP 1 Financial'!E25</f>
        <v>1945439.8</v>
      </c>
      <c r="F25" s="9">
        <f>'ERAP 2 Financial'!F25+'ERAP 1 Financial'!F25</f>
        <v>0</v>
      </c>
      <c r="G25" s="9">
        <f>'ERAP 2 Financial'!G25+'ERAP 1 Financial'!G25</f>
        <v>1945439.8</v>
      </c>
    </row>
    <row r="26" spans="1:7" ht="16.149999999999999" thickBot="1">
      <c r="A26" s="28" t="s">
        <v>52</v>
      </c>
      <c r="B26" s="10">
        <f>'ERAP 2 Financial'!B26+'ERAP 1 Financial'!B26</f>
        <v>14396420</v>
      </c>
      <c r="C26" s="8">
        <f>'ERAP 2 Financial'!C26+'ERAP 1 Financial'!C26</f>
        <v>20105806.390000001</v>
      </c>
      <c r="D26" s="9">
        <f>'ERAP 2 Financial'!D26+'ERAP 1 Financial'!D26</f>
        <v>778662.44</v>
      </c>
      <c r="E26" s="9">
        <f>'ERAP 2 Financial'!E26+'ERAP 1 Financial'!E26</f>
        <v>3229138.8600000003</v>
      </c>
      <c r="F26" s="9">
        <f>'ERAP 2 Financial'!F26+'ERAP 1 Financial'!F26</f>
        <v>0</v>
      </c>
      <c r="G26" s="9">
        <f>'ERAP 2 Financial'!G26+'ERAP 1 Financial'!G26</f>
        <v>3229138.8600000003</v>
      </c>
    </row>
    <row r="27" spans="1:7" ht="16.149999999999999" thickBot="1">
      <c r="A27" s="28" t="s">
        <v>53</v>
      </c>
      <c r="B27" s="7">
        <f>'ERAP 2 Financial'!B27+'ERAP 1 Financial'!B27</f>
        <v>0</v>
      </c>
      <c r="C27" s="8">
        <f>'ERAP 2 Financial'!C27+'ERAP 1 Financial'!C27</f>
        <v>12935175.26</v>
      </c>
      <c r="D27" s="9">
        <f>'ERAP 2 Financial'!D27+'ERAP 1 Financial'!D27</f>
        <v>106101.89</v>
      </c>
      <c r="E27" s="9">
        <f>'ERAP 2 Financial'!E27+'ERAP 1 Financial'!E27</f>
        <v>8781912.4400000013</v>
      </c>
      <c r="F27" s="9">
        <f>'ERAP 2 Financial'!F27+'ERAP 1 Financial'!F27</f>
        <v>229750.54</v>
      </c>
      <c r="G27" s="9">
        <f>'ERAP 2 Financial'!G27+'ERAP 1 Financial'!G27</f>
        <v>8552161.9000000004</v>
      </c>
    </row>
    <row r="28" spans="1:7" ht="16.149999999999999" thickBot="1">
      <c r="A28" s="28" t="s">
        <v>54</v>
      </c>
      <c r="B28" s="7">
        <f>'ERAP 2 Financial'!B28+'ERAP 1 Financial'!B28</f>
        <v>0</v>
      </c>
      <c r="C28" s="8">
        <f>'ERAP 2 Financial'!C28+'ERAP 1 Financial'!C28</f>
        <v>466179.24000000005</v>
      </c>
      <c r="D28" s="9">
        <f>'ERAP 2 Financial'!D28+'ERAP 1 Financial'!D28</f>
        <v>1273.28</v>
      </c>
      <c r="E28" s="9">
        <f>'ERAP 2 Financial'!E28+'ERAP 1 Financial'!E28</f>
        <v>407419.95999999996</v>
      </c>
      <c r="F28" s="9">
        <f>'ERAP 2 Financial'!F28+'ERAP 1 Financial'!F28</f>
        <v>0</v>
      </c>
      <c r="G28" s="9">
        <f>'ERAP 2 Financial'!G28+'ERAP 1 Financial'!G28</f>
        <v>407419.95999999996</v>
      </c>
    </row>
    <row r="29" spans="1:7" ht="16.149999999999999" thickBot="1">
      <c r="A29" s="28" t="s">
        <v>55</v>
      </c>
      <c r="B29" s="7">
        <f>'ERAP 2 Financial'!B29+'ERAP 1 Financial'!B29</f>
        <v>0</v>
      </c>
      <c r="C29" s="8">
        <f>'ERAP 2 Financial'!C29+'ERAP 1 Financial'!C29</f>
        <v>19389108.879999999</v>
      </c>
      <c r="D29" s="9">
        <f>'ERAP 2 Financial'!D29+'ERAP 1 Financial'!D29</f>
        <v>961322.28999999992</v>
      </c>
      <c r="E29" s="9">
        <f>'ERAP 2 Financial'!E29+'ERAP 1 Financial'!E29</f>
        <v>7916905.1399999997</v>
      </c>
      <c r="F29" s="9">
        <f>'ERAP 2 Financial'!F29+'ERAP 1 Financial'!F29</f>
        <v>0</v>
      </c>
      <c r="G29" s="9">
        <f>'ERAP 2 Financial'!G29+'ERAP 1 Financial'!G29</f>
        <v>7916905.1399999997</v>
      </c>
    </row>
    <row r="30" spans="1:7" ht="16.149999999999999" thickBot="1">
      <c r="A30" s="28" t="s">
        <v>56</v>
      </c>
      <c r="B30" s="7">
        <f>'ERAP 2 Financial'!B30+'ERAP 1 Financial'!B30</f>
        <v>0</v>
      </c>
      <c r="C30" s="8">
        <f>'ERAP 2 Financial'!C30+'ERAP 1 Financial'!C30</f>
        <v>1734629.69</v>
      </c>
      <c r="D30" s="9">
        <f>'ERAP 2 Financial'!D30+'ERAP 1 Financial'!D30</f>
        <v>60609.770000000004</v>
      </c>
      <c r="E30" s="9">
        <f>'ERAP 2 Financial'!E30+'ERAP 1 Financial'!E30</f>
        <v>994337.26</v>
      </c>
      <c r="F30" s="9">
        <f>'ERAP 2 Financial'!F30+'ERAP 1 Financial'!F30</f>
        <v>0</v>
      </c>
      <c r="G30" s="9">
        <f>'ERAP 2 Financial'!G30+'ERAP 1 Financial'!G30</f>
        <v>994337.26</v>
      </c>
    </row>
    <row r="31" spans="1:7" ht="16.149999999999999" thickBot="1">
      <c r="A31" s="28" t="s">
        <v>57</v>
      </c>
      <c r="B31" s="7">
        <f>'ERAP 2 Financial'!B31+'ERAP 1 Financial'!B31</f>
        <v>0</v>
      </c>
      <c r="C31" s="8">
        <f>'ERAP 2 Financial'!C31+'ERAP 1 Financial'!C31</f>
        <v>3738938.54</v>
      </c>
      <c r="D31" s="9">
        <f>'ERAP 2 Financial'!D31+'ERAP 1 Financial'!D31</f>
        <v>36608.61</v>
      </c>
      <c r="E31" s="9">
        <f>'ERAP 2 Financial'!E31+'ERAP 1 Financial'!E31</f>
        <v>2822424.7</v>
      </c>
      <c r="F31" s="9">
        <f>'ERAP 2 Financial'!F31+'ERAP 1 Financial'!F31</f>
        <v>0</v>
      </c>
      <c r="G31" s="9">
        <f>'ERAP 2 Financial'!G31+'ERAP 1 Financial'!G31</f>
        <v>2822424.7</v>
      </c>
    </row>
    <row r="32" spans="1:7" ht="16.149999999999999" thickBot="1">
      <c r="A32" s="28" t="s">
        <v>58</v>
      </c>
      <c r="B32" s="7">
        <f>'ERAP 2 Financial'!B32+'ERAP 1 Financial'!B32</f>
        <v>0</v>
      </c>
      <c r="C32" s="8">
        <f>'ERAP 2 Financial'!C32+'ERAP 1 Financial'!C32</f>
        <v>5389409.6600000001</v>
      </c>
      <c r="D32" s="9">
        <f>'ERAP 2 Financial'!D32+'ERAP 1 Financial'!D32</f>
        <v>149134.54</v>
      </c>
      <c r="E32" s="9">
        <f>'ERAP 2 Financial'!E32+'ERAP 1 Financial'!E32</f>
        <v>3625565.16</v>
      </c>
      <c r="F32" s="9">
        <f>'ERAP 2 Financial'!F32+'ERAP 1 Financial'!F32</f>
        <v>11962.37</v>
      </c>
      <c r="G32" s="9">
        <f>'ERAP 2 Financial'!G32+'ERAP 1 Financial'!G32</f>
        <v>3613602.79</v>
      </c>
    </row>
    <row r="33" spans="1:7" ht="16.149999999999999" thickBot="1">
      <c r="A33" s="28" t="s">
        <v>59</v>
      </c>
      <c r="B33" s="7">
        <f>'ERAP 2 Financial'!B33+'ERAP 1 Financial'!B33</f>
        <v>0</v>
      </c>
      <c r="C33" s="8">
        <f>'ERAP 2 Financial'!C33+'ERAP 1 Financial'!C33</f>
        <v>6543640.9399999995</v>
      </c>
      <c r="D33" s="9">
        <f>'ERAP 2 Financial'!D33+'ERAP 1 Financial'!D33</f>
        <v>165112.01999999999</v>
      </c>
      <c r="E33" s="9">
        <f>'ERAP 2 Financial'!E33+'ERAP 1 Financial'!E33</f>
        <v>5136532.8600000003</v>
      </c>
      <c r="F33" s="9">
        <f>'ERAP 2 Financial'!F33+'ERAP 1 Financial'!F33</f>
        <v>43865.490000000005</v>
      </c>
      <c r="G33" s="9">
        <f>'ERAP 2 Financial'!G33+'ERAP 1 Financial'!G33</f>
        <v>5092667.37</v>
      </c>
    </row>
    <row r="34" spans="1:7" ht="16.149999999999999" thickBot="1">
      <c r="A34" s="28" t="s">
        <v>60</v>
      </c>
      <c r="B34" s="7">
        <f>'ERAP 2 Financial'!B34+'ERAP 1 Financial'!B34</f>
        <v>0</v>
      </c>
      <c r="C34" s="8">
        <f>'ERAP 2 Financial'!C34+'ERAP 1 Financial'!C34</f>
        <v>4762572.2200000007</v>
      </c>
      <c r="D34" s="9">
        <f>'ERAP 2 Financial'!D34+'ERAP 1 Financial'!D34</f>
        <v>190081.51999999996</v>
      </c>
      <c r="E34" s="9">
        <f>'ERAP 2 Financial'!E34+'ERAP 1 Financial'!E34</f>
        <v>2803225.3099999996</v>
      </c>
      <c r="F34" s="9">
        <f>'ERAP 2 Financial'!F34+'ERAP 1 Financial'!F34</f>
        <v>0</v>
      </c>
      <c r="G34" s="9">
        <f>'ERAP 2 Financial'!G34+'ERAP 1 Financial'!G34</f>
        <v>2803225.3099999996</v>
      </c>
    </row>
    <row r="35" spans="1:7" ht="16.149999999999999" thickBot="1">
      <c r="A35" s="28" t="s">
        <v>61</v>
      </c>
      <c r="B35" s="7">
        <f>'ERAP 2 Financial'!B35+'ERAP 1 Financial'!B35</f>
        <v>0</v>
      </c>
      <c r="C35" s="8">
        <f>'ERAP 2 Financial'!C35+'ERAP 1 Financial'!C35</f>
        <v>2124069.4000000004</v>
      </c>
      <c r="D35" s="9">
        <f>'ERAP 2 Financial'!D35+'ERAP 1 Financial'!D35</f>
        <v>57711.850000000006</v>
      </c>
      <c r="E35" s="9">
        <f>'ERAP 2 Financial'!E35+'ERAP 1 Financial'!E35</f>
        <v>1764016.9100000001</v>
      </c>
      <c r="F35" s="9">
        <f>'ERAP 2 Financial'!F35+'ERAP 1 Financial'!F35</f>
        <v>5135.33</v>
      </c>
      <c r="G35" s="9">
        <f>'ERAP 2 Financial'!G35+'ERAP 1 Financial'!G35</f>
        <v>1758881.58</v>
      </c>
    </row>
    <row r="36" spans="1:7" ht="16.149999999999999" thickBot="1">
      <c r="A36" s="28" t="s">
        <v>62</v>
      </c>
      <c r="B36" s="10">
        <f>'ERAP 2 Financial'!B36+'ERAP 1 Financial'!B36</f>
        <v>11191107.300000001</v>
      </c>
      <c r="C36" s="8">
        <f>'ERAP 2 Financial'!C36+'ERAP 1 Financial'!C36</f>
        <v>14453966.91</v>
      </c>
      <c r="D36" s="9">
        <f>'ERAP 2 Financial'!D36+'ERAP 1 Financial'!D36</f>
        <v>318851.20000000001</v>
      </c>
      <c r="E36" s="9">
        <f>'ERAP 2 Financial'!E36+'ERAP 1 Financial'!E36</f>
        <v>8490840.2100000009</v>
      </c>
      <c r="F36" s="9">
        <f>'ERAP 2 Financial'!F36+'ERAP 1 Financial'!F36</f>
        <v>244739</v>
      </c>
      <c r="G36" s="9">
        <f>'ERAP 2 Financial'!G36+'ERAP 1 Financial'!G36</f>
        <v>8246101.21</v>
      </c>
    </row>
    <row r="37" spans="1:7" ht="16.149999999999999" thickBot="1">
      <c r="A37" s="28" t="s">
        <v>63</v>
      </c>
      <c r="B37" s="10">
        <f>'ERAP 2 Financial'!B37+'ERAP 1 Financial'!B37</f>
        <v>29127387.300000001</v>
      </c>
      <c r="C37" s="8">
        <f>'ERAP 2 Financial'!C37+'ERAP 1 Financial'!C37</f>
        <v>36022581.68</v>
      </c>
      <c r="D37" s="9">
        <f>'ERAP 2 Financial'!D37+'ERAP 1 Financial'!D37</f>
        <v>3195501.1900000004</v>
      </c>
      <c r="E37" s="9">
        <f>'ERAP 2 Financial'!E37+'ERAP 1 Financial'!E37</f>
        <v>22946777.18</v>
      </c>
      <c r="F37" s="9">
        <f>'ERAP 2 Financial'!F37+'ERAP 1 Financial'!F37</f>
        <v>0</v>
      </c>
      <c r="G37" s="9">
        <f>'ERAP 2 Financial'!G37+'ERAP 1 Financial'!G37</f>
        <v>22946777.18</v>
      </c>
    </row>
    <row r="38" spans="1:7" ht="16.149999999999999" thickBot="1">
      <c r="A38" s="28" t="s">
        <v>64</v>
      </c>
      <c r="B38" s="7">
        <f>'ERAP 2 Financial'!B38+'ERAP 1 Financial'!B38</f>
        <v>0</v>
      </c>
      <c r="C38" s="8">
        <f>'ERAP 2 Financial'!C38+'ERAP 1 Financial'!C38</f>
        <v>10208647.859999999</v>
      </c>
      <c r="D38" s="9">
        <f>'ERAP 2 Financial'!D38+'ERAP 1 Financial'!D38</f>
        <v>234409.07</v>
      </c>
      <c r="E38" s="9">
        <f>'ERAP 2 Financial'!E38+'ERAP 1 Financial'!E38</f>
        <v>6325219.5899999999</v>
      </c>
      <c r="F38" s="9">
        <f>'ERAP 2 Financial'!F38+'ERAP 1 Financial'!F38</f>
        <v>78093.98000000001</v>
      </c>
      <c r="G38" s="9">
        <f>'ERAP 2 Financial'!G38+'ERAP 1 Financial'!G38</f>
        <v>6247125.6100000003</v>
      </c>
    </row>
    <row r="39" spans="1:7" ht="16.149999999999999" thickBot="1">
      <c r="A39" s="28" t="s">
        <v>65</v>
      </c>
      <c r="B39" s="7">
        <f>'ERAP 2 Financial'!B39+'ERAP 1 Financial'!B39</f>
        <v>0</v>
      </c>
      <c r="C39" s="8">
        <f>'ERAP 2 Financial'!C39+'ERAP 1 Financial'!C39</f>
        <v>13757433.01</v>
      </c>
      <c r="D39" s="9">
        <f>'ERAP 2 Financial'!D39+'ERAP 1 Financial'!D39</f>
        <v>75700.570000000007</v>
      </c>
      <c r="E39" s="9">
        <f>'ERAP 2 Financial'!E39+'ERAP 1 Financial'!E39</f>
        <v>8790017.8100000005</v>
      </c>
      <c r="F39" s="9">
        <f>'ERAP 2 Financial'!F39+'ERAP 1 Financial'!F39</f>
        <v>0</v>
      </c>
      <c r="G39" s="9">
        <f>'ERAP 2 Financial'!G39+'ERAP 1 Financial'!G39</f>
        <v>8790017.8100000005</v>
      </c>
    </row>
    <row r="40" spans="1:7" ht="16.149999999999999" thickBot="1">
      <c r="A40" s="28" t="s">
        <v>66</v>
      </c>
      <c r="B40" s="10">
        <f>'ERAP 2 Financial'!B40+'ERAP 1 Financial'!B40</f>
        <v>22792650.600000001</v>
      </c>
      <c r="C40" s="8">
        <f>'ERAP 2 Financial'!C40+'ERAP 1 Financial'!C40</f>
        <v>24924836.640000001</v>
      </c>
      <c r="D40" s="9">
        <f>'ERAP 2 Financial'!D40+'ERAP 1 Financial'!D40</f>
        <v>1944280.1800000002</v>
      </c>
      <c r="E40" s="9">
        <f>'ERAP 2 Financial'!E40+'ERAP 1 Financial'!E40</f>
        <v>10340007.970000001</v>
      </c>
      <c r="F40" s="9">
        <f>'ERAP 2 Financial'!F40+'ERAP 1 Financial'!F40</f>
        <v>0</v>
      </c>
      <c r="G40" s="9">
        <f>'ERAP 2 Financial'!G40+'ERAP 1 Financial'!G40</f>
        <v>10340007.970000001</v>
      </c>
    </row>
    <row r="41" spans="1:7" ht="16.149999999999999" thickBot="1">
      <c r="A41" s="28" t="s">
        <v>67</v>
      </c>
      <c r="B41" s="10">
        <f>'ERAP 2 Financial'!B41+'ERAP 1 Financial'!B41</f>
        <v>16941765.199999999</v>
      </c>
      <c r="C41" s="8">
        <f>'ERAP 2 Financial'!C41+'ERAP 1 Financial'!C41</f>
        <v>22757337.350000001</v>
      </c>
      <c r="D41" s="9">
        <f>'ERAP 2 Financial'!D41+'ERAP 1 Financial'!D41</f>
        <v>0</v>
      </c>
      <c r="E41" s="9">
        <f>'ERAP 2 Financial'!E41+'ERAP 1 Financial'!E41</f>
        <v>14338701.199999999</v>
      </c>
      <c r="F41" s="9">
        <f>'ERAP 2 Financial'!F41+'ERAP 1 Financial'!F41</f>
        <v>0</v>
      </c>
      <c r="G41" s="9">
        <f>'ERAP 2 Financial'!G41+'ERAP 1 Financial'!G41</f>
        <v>14338701.199999999</v>
      </c>
    </row>
    <row r="42" spans="1:7" ht="16.149999999999999" thickBot="1">
      <c r="A42" s="28" t="s">
        <v>68</v>
      </c>
      <c r="B42" s="7">
        <f>'ERAP 2 Financial'!B42+'ERAP 1 Financial'!B42</f>
        <v>0</v>
      </c>
      <c r="C42" s="8">
        <f>'ERAP 2 Financial'!C42+'ERAP 1 Financial'!C42</f>
        <v>13819722.01</v>
      </c>
      <c r="D42" s="9">
        <f>'ERAP 2 Financial'!D42+'ERAP 1 Financial'!D42</f>
        <v>415609.74</v>
      </c>
      <c r="E42" s="9">
        <f>'ERAP 2 Financial'!E42+'ERAP 1 Financial'!E42</f>
        <v>4878735.0599999996</v>
      </c>
      <c r="F42" s="9">
        <f>'ERAP 2 Financial'!F42+'ERAP 1 Financial'!F42</f>
        <v>0</v>
      </c>
      <c r="G42" s="9">
        <f>'ERAP 2 Financial'!G42+'ERAP 1 Financial'!G42</f>
        <v>4878735.0599999996</v>
      </c>
    </row>
    <row r="43" spans="1:7" ht="16.149999999999999" thickBot="1">
      <c r="A43" s="28" t="s">
        <v>69</v>
      </c>
      <c r="B43" s="7">
        <f>'ERAP 2 Financial'!B43+'ERAP 1 Financial'!B43</f>
        <v>0</v>
      </c>
      <c r="C43" s="8">
        <f>'ERAP 2 Financial'!C43+'ERAP 1 Financial'!C43</f>
        <v>4849919.54</v>
      </c>
      <c r="D43" s="9">
        <f>'ERAP 2 Financial'!D43+'ERAP 1 Financial'!D43</f>
        <v>35859.060000000005</v>
      </c>
      <c r="E43" s="9">
        <f>'ERAP 2 Financial'!E43+'ERAP 1 Financial'!E43</f>
        <v>3420954.62</v>
      </c>
      <c r="F43" s="9">
        <f>'ERAP 2 Financial'!F43+'ERAP 1 Financial'!F43</f>
        <v>0</v>
      </c>
      <c r="G43" s="9">
        <f>'ERAP 2 Financial'!G43+'ERAP 1 Financial'!G43</f>
        <v>3420954.62</v>
      </c>
    </row>
    <row r="44" spans="1:7" ht="16.149999999999999" thickBot="1">
      <c r="A44" s="28" t="s">
        <v>70</v>
      </c>
      <c r="B44" s="7">
        <f>'ERAP 2 Financial'!B44+'ERAP 1 Financial'!B44</f>
        <v>0</v>
      </c>
      <c r="C44" s="8">
        <f>'ERAP 2 Financial'!C44+'ERAP 1 Financial'!C44</f>
        <v>13063325.42</v>
      </c>
      <c r="D44" s="9">
        <f>'ERAP 2 Financial'!D44+'ERAP 1 Financial'!D44</f>
        <v>657571.96</v>
      </c>
      <c r="E44" s="9">
        <f>'ERAP 2 Financial'!E44+'ERAP 1 Financial'!E44</f>
        <v>7026049.3000000007</v>
      </c>
      <c r="F44" s="9">
        <f>'ERAP 2 Financial'!F44+'ERAP 1 Financial'!F44</f>
        <v>124102.93</v>
      </c>
      <c r="G44" s="9">
        <f>'ERAP 2 Financial'!G44+'ERAP 1 Financial'!G44</f>
        <v>6901946.370000001</v>
      </c>
    </row>
    <row r="45" spans="1:7" ht="16.149999999999999" thickBot="1">
      <c r="A45" s="28" t="s">
        <v>71</v>
      </c>
      <c r="B45" s="7">
        <f>'ERAP 2 Financial'!B45+'ERAP 1 Financial'!B45</f>
        <v>0</v>
      </c>
      <c r="C45" s="8">
        <f>'ERAP 2 Financial'!C45+'ERAP 1 Financial'!C45</f>
        <v>5077239</v>
      </c>
      <c r="D45" s="9">
        <f>'ERAP 2 Financial'!D45+'ERAP 1 Financial'!D45</f>
        <v>185887.59</v>
      </c>
      <c r="E45" s="9">
        <f>'ERAP 2 Financial'!E45+'ERAP 1 Financial'!E45</f>
        <v>3267909.65</v>
      </c>
      <c r="F45" s="9">
        <f>'ERAP 2 Financial'!F45+'ERAP 1 Financial'!F45</f>
        <v>10158.130000000001</v>
      </c>
      <c r="G45" s="9">
        <f>'ERAP 2 Financial'!G45+'ERAP 1 Financial'!G45</f>
        <v>3257751.52</v>
      </c>
    </row>
    <row r="46" spans="1:7" ht="16.149999999999999" thickBot="1">
      <c r="A46" s="28" t="s">
        <v>72</v>
      </c>
      <c r="B46" s="7">
        <f>'ERAP 2 Financial'!B46+'ERAP 1 Financial'!B46</f>
        <v>0</v>
      </c>
      <c r="C46" s="8">
        <f>'ERAP 2 Financial'!C46+'ERAP 1 Financial'!C46</f>
        <v>21632099.990000002</v>
      </c>
      <c r="D46" s="9">
        <f>'ERAP 2 Financial'!D46+'ERAP 1 Financial'!D46</f>
        <v>1093131.01</v>
      </c>
      <c r="E46" s="9">
        <f>'ERAP 2 Financial'!E46+'ERAP 1 Financial'!E46</f>
        <v>5084787.4800000004</v>
      </c>
      <c r="F46" s="9">
        <f>'ERAP 2 Financial'!F46+'ERAP 1 Financial'!F46</f>
        <v>0</v>
      </c>
      <c r="G46" s="9">
        <f>'ERAP 2 Financial'!G46+'ERAP 1 Financial'!G46</f>
        <v>5084787.4800000004</v>
      </c>
    </row>
    <row r="47" spans="1:7" ht="16.149999999999999" thickBot="1">
      <c r="A47" s="28" t="s">
        <v>73</v>
      </c>
      <c r="B47" s="10">
        <f>'ERAP 2 Financial'!B47+'ERAP 1 Financial'!B47</f>
        <v>49137764.5</v>
      </c>
      <c r="C47" s="8">
        <f>'ERAP 2 Financial'!C47+'ERAP 1 Financial'!C47</f>
        <v>53185602.649999999</v>
      </c>
      <c r="D47" s="9">
        <f>'ERAP 2 Financial'!D47+'ERAP 1 Financial'!D47</f>
        <v>2702634.4499999997</v>
      </c>
      <c r="E47" s="9">
        <f>'ERAP 2 Financial'!E47+'ERAP 1 Financial'!E47</f>
        <v>30392480.449999999</v>
      </c>
      <c r="F47" s="9">
        <f>'ERAP 2 Financial'!F47+'ERAP 1 Financial'!F47</f>
        <v>0</v>
      </c>
      <c r="G47" s="9">
        <f>'ERAP 2 Financial'!G47+'ERAP 1 Financial'!G47</f>
        <v>30392480.449999999</v>
      </c>
    </row>
    <row r="48" spans="1:7" ht="16.149999999999999" thickBot="1">
      <c r="A48" s="28" t="s">
        <v>74</v>
      </c>
      <c r="B48" s="7">
        <f>'ERAP 2 Financial'!B48+'ERAP 1 Financial'!B48</f>
        <v>0</v>
      </c>
      <c r="C48" s="8">
        <f>'ERAP 2 Financial'!C48+'ERAP 1 Financial'!C48</f>
        <v>2216564.15</v>
      </c>
      <c r="D48" s="9">
        <f>'ERAP 2 Financial'!D48+'ERAP 1 Financial'!D48</f>
        <v>68708.340000000011</v>
      </c>
      <c r="E48" s="9">
        <f>'ERAP 2 Financial'!E48+'ERAP 1 Financial'!E48</f>
        <v>1562358.01</v>
      </c>
      <c r="F48" s="9">
        <f>'ERAP 2 Financial'!F48+'ERAP 1 Financial'!F48</f>
        <v>0</v>
      </c>
      <c r="G48" s="9">
        <f>'ERAP 2 Financial'!G48+'ERAP 1 Financial'!G48</f>
        <v>1562358.01</v>
      </c>
    </row>
    <row r="49" spans="1:7" ht="16.149999999999999" thickBot="1">
      <c r="A49" s="28" t="s">
        <v>75</v>
      </c>
      <c r="B49" s="10">
        <f>'ERAP 2 Financial'!B49+'ERAP 1 Financial'!B49</f>
        <v>16294233.800000001</v>
      </c>
      <c r="C49" s="8">
        <f>'ERAP 2 Financial'!C49+'ERAP 1 Financial'!C49</f>
        <v>19280863</v>
      </c>
      <c r="D49" s="9">
        <f>'ERAP 2 Financial'!D49+'ERAP 1 Financial'!D49</f>
        <v>0</v>
      </c>
      <c r="E49" s="9">
        <f>'ERAP 2 Financial'!E49+'ERAP 1 Financial'!E49</f>
        <v>9776727.5999999996</v>
      </c>
      <c r="F49" s="9">
        <f>'ERAP 2 Financial'!F49+'ERAP 1 Financial'!F49</f>
        <v>0</v>
      </c>
      <c r="G49" s="9">
        <f>'ERAP 2 Financial'!G49+'ERAP 1 Financial'!G49</f>
        <v>9776727.5999999996</v>
      </c>
    </row>
    <row r="50" spans="1:7" ht="16.149999999999999" thickBot="1">
      <c r="A50" s="28" t="s">
        <v>76</v>
      </c>
      <c r="B50" s="7">
        <f>'ERAP 2 Financial'!B50+'ERAP 1 Financial'!B50</f>
        <v>0</v>
      </c>
      <c r="C50" s="8">
        <f>'ERAP 2 Financial'!C50+'ERAP 1 Financial'!C50</f>
        <v>11361664.859999999</v>
      </c>
      <c r="D50" s="9">
        <f>'ERAP 2 Financial'!D50+'ERAP 1 Financial'!D50</f>
        <v>407278.42</v>
      </c>
      <c r="E50" s="9">
        <f>'ERAP 2 Financial'!E50+'ERAP 1 Financial'!E50</f>
        <v>5359582.2699999996</v>
      </c>
      <c r="F50" s="9">
        <f>'ERAP 2 Financial'!F50+'ERAP 1 Financial'!F50</f>
        <v>0</v>
      </c>
      <c r="G50" s="9">
        <f>'ERAP 2 Financial'!G50+'ERAP 1 Financial'!G50</f>
        <v>5359582.2699999996</v>
      </c>
    </row>
    <row r="51" spans="1:7" ht="16.149999999999999" thickBot="1">
      <c r="A51" s="28" t="s">
        <v>77</v>
      </c>
      <c r="B51" s="7">
        <f>'ERAP 2 Financial'!B51+'ERAP 1 Financial'!B51</f>
        <v>0</v>
      </c>
      <c r="C51" s="8">
        <f>'ERAP 2 Financial'!C51+'ERAP 1 Financial'!C51</f>
        <v>4055007.13</v>
      </c>
      <c r="D51" s="9">
        <f>'ERAP 2 Financial'!D51+'ERAP 1 Financial'!D51</f>
        <v>91631.93</v>
      </c>
      <c r="E51" s="9">
        <f>'ERAP 2 Financial'!E51+'ERAP 1 Financial'!E51</f>
        <v>3148486.07</v>
      </c>
      <c r="F51" s="9">
        <f>'ERAP 2 Financial'!F51+'ERAP 1 Financial'!F51</f>
        <v>0</v>
      </c>
      <c r="G51" s="9">
        <f>'ERAP 2 Financial'!G51+'ERAP 1 Financial'!G51</f>
        <v>3148486.07</v>
      </c>
    </row>
    <row r="52" spans="1:7" ht="16.149999999999999" thickBot="1">
      <c r="A52" s="28" t="s">
        <v>78</v>
      </c>
      <c r="B52" s="10">
        <f>'ERAP 2 Financial'!B52+'ERAP 1 Financial'!B52</f>
        <v>105591739</v>
      </c>
      <c r="C52" s="8">
        <f>'ERAP 2 Financial'!C52+'ERAP 1 Financial'!C52</f>
        <v>117821367.09999999</v>
      </c>
      <c r="D52" s="9">
        <f>'ERAP 2 Financial'!D52+'ERAP 1 Financial'!D52</f>
        <v>692058.84</v>
      </c>
      <c r="E52" s="9">
        <f>'ERAP 2 Financial'!E52+'ERAP 1 Financial'!E52</f>
        <v>42100683.439999998</v>
      </c>
      <c r="F52" s="9">
        <f>'ERAP 2 Financial'!F52+'ERAP 1 Financial'!F52</f>
        <v>27773.08</v>
      </c>
      <c r="G52" s="9">
        <f>'ERAP 2 Financial'!G52+'ERAP 1 Financial'!G52</f>
        <v>42072910.359999999</v>
      </c>
    </row>
    <row r="53" spans="1:7" ht="16.149999999999999" thickBot="1">
      <c r="A53" s="28" t="s">
        <v>79</v>
      </c>
      <c r="B53" s="7">
        <f>'ERAP 2 Financial'!B53+'ERAP 1 Financial'!B53</f>
        <v>0</v>
      </c>
      <c r="C53" s="8">
        <f>'ERAP 2 Financial'!C53+'ERAP 1 Financial'!C53</f>
        <v>6764412.7300000004</v>
      </c>
      <c r="D53" s="9">
        <f>'ERAP 2 Financial'!D53+'ERAP 1 Financial'!D53</f>
        <v>264536.29000000004</v>
      </c>
      <c r="E53" s="9">
        <f>'ERAP 2 Financial'!E53+'ERAP 1 Financial'!E53</f>
        <v>3937436.3899999997</v>
      </c>
      <c r="F53" s="9">
        <f>'ERAP 2 Financial'!F53+'ERAP 1 Financial'!F53</f>
        <v>267057.14999999997</v>
      </c>
      <c r="G53" s="9">
        <f>'ERAP 2 Financial'!G53+'ERAP 1 Financial'!G53</f>
        <v>3670379.24</v>
      </c>
    </row>
    <row r="54" spans="1:7" ht="16.149999999999999" thickBot="1">
      <c r="A54" s="28" t="s">
        <v>80</v>
      </c>
      <c r="B54" s="7">
        <f>'ERAP 2 Financial'!B54+'ERAP 1 Financial'!B54</f>
        <v>0</v>
      </c>
      <c r="C54" s="8">
        <f>'ERAP 2 Financial'!C54+'ERAP 1 Financial'!C54</f>
        <v>1452116.4100000001</v>
      </c>
      <c r="D54" s="9">
        <f>'ERAP 2 Financial'!D54+'ERAP 1 Financial'!D54</f>
        <v>19572.5</v>
      </c>
      <c r="E54" s="9">
        <f>'ERAP 2 Financial'!E54+'ERAP 1 Financial'!E54</f>
        <v>1027334.71</v>
      </c>
      <c r="F54" s="9">
        <f>'ERAP 2 Financial'!F54+'ERAP 1 Financial'!F54</f>
        <v>1410</v>
      </c>
      <c r="G54" s="9">
        <f>'ERAP 2 Financial'!G54+'ERAP 1 Financial'!G54</f>
        <v>1025924.71</v>
      </c>
    </row>
    <row r="55" spans="1:7" ht="16.149999999999999" thickBot="1">
      <c r="A55" s="28" t="s">
        <v>81</v>
      </c>
      <c r="B55" s="7">
        <f>'ERAP 2 Financial'!B55+'ERAP 1 Financial'!B55</f>
        <v>0</v>
      </c>
      <c r="C55" s="8">
        <f>'ERAP 2 Financial'!C55+'ERAP 1 Financial'!C55</f>
        <v>16875809.869999997</v>
      </c>
      <c r="D55" s="9">
        <f>'ERAP 2 Financial'!D55+'ERAP 1 Financial'!D55</f>
        <v>650900.99</v>
      </c>
      <c r="E55" s="9">
        <f>'ERAP 2 Financial'!E55+'ERAP 1 Financial'!E55</f>
        <v>8408988.1500000004</v>
      </c>
      <c r="F55" s="9">
        <f>'ERAP 2 Financial'!F55+'ERAP 1 Financial'!F55</f>
        <v>0</v>
      </c>
      <c r="G55" s="9">
        <f>'ERAP 2 Financial'!G55+'ERAP 1 Financial'!G55</f>
        <v>8408988.1500000004</v>
      </c>
    </row>
    <row r="56" spans="1:7" ht="16.149999999999999" thickBot="1">
      <c r="A56" s="28" t="s">
        <v>82</v>
      </c>
      <c r="B56" s="7">
        <f>'ERAP 2 Financial'!B56+'ERAP 1 Financial'!B56</f>
        <v>0</v>
      </c>
      <c r="C56" s="8">
        <f>'ERAP 2 Financial'!C56+'ERAP 1 Financial'!C56</f>
        <v>4819715.72</v>
      </c>
      <c r="D56" s="9">
        <f>'ERAP 2 Financial'!D56+'ERAP 1 Financial'!D56</f>
        <v>205615.13999999998</v>
      </c>
      <c r="E56" s="9">
        <f>'ERAP 2 Financial'!E56+'ERAP 1 Financial'!E56</f>
        <v>3164428.29</v>
      </c>
      <c r="F56" s="9">
        <f>'ERAP 2 Financial'!F56+'ERAP 1 Financial'!F56</f>
        <v>32835.050000000003</v>
      </c>
      <c r="G56" s="9">
        <f>'ERAP 2 Financial'!G56+'ERAP 1 Financial'!G56</f>
        <v>3131593.24</v>
      </c>
    </row>
    <row r="57" spans="1:7" ht="16.149999999999999" thickBot="1">
      <c r="A57" s="28" t="s">
        <v>83</v>
      </c>
      <c r="B57" s="7">
        <f>'ERAP 2 Financial'!B57+'ERAP 1 Financial'!B57</f>
        <v>0</v>
      </c>
      <c r="C57" s="8">
        <f>'ERAP 2 Financial'!C57+'ERAP 1 Financial'!C57</f>
        <v>7870811.540000001</v>
      </c>
      <c r="D57" s="9">
        <f>'ERAP 2 Financial'!D57+'ERAP 1 Financial'!D57</f>
        <v>30060.469999999998</v>
      </c>
      <c r="E57" s="9">
        <f>'ERAP 2 Financial'!E57+'ERAP 1 Financial'!E57</f>
        <v>5037585.09</v>
      </c>
      <c r="F57" s="9">
        <f>'ERAP 2 Financial'!F57+'ERAP 1 Financial'!F57</f>
        <v>0</v>
      </c>
      <c r="G57" s="9">
        <f>'ERAP 2 Financial'!G57+'ERAP 1 Financial'!G57</f>
        <v>5037585.09</v>
      </c>
    </row>
    <row r="58" spans="1:7" ht="16.149999999999999" thickBot="1">
      <c r="A58" s="28" t="s">
        <v>84</v>
      </c>
      <c r="B58" s="7">
        <f>'ERAP 2 Financial'!B58+'ERAP 1 Financial'!B58</f>
        <v>0</v>
      </c>
      <c r="C58" s="8">
        <f>'ERAP 2 Financial'!C58+'ERAP 1 Financial'!C58</f>
        <v>635441.92999999993</v>
      </c>
      <c r="D58" s="9" t="s">
        <v>100</v>
      </c>
      <c r="E58" s="9">
        <f>'ERAP 2 Financial'!E58+'ERAP 1 Financial'!E58</f>
        <v>533965.63</v>
      </c>
      <c r="F58" s="9">
        <f>'ERAP 2 Financial'!F58+'ERAP 1 Financial'!F58</f>
        <v>0</v>
      </c>
      <c r="G58" s="9">
        <f>'ERAP 2 Financial'!G58+'ERAP 1 Financial'!G58</f>
        <v>533965.63</v>
      </c>
    </row>
    <row r="59" spans="1:7" ht="16.149999999999999" thickBot="1">
      <c r="A59" s="28" t="s">
        <v>85</v>
      </c>
      <c r="B59" s="7">
        <f>'ERAP 2 Financial'!B59+'ERAP 1 Financial'!B59</f>
        <v>0</v>
      </c>
      <c r="C59" s="8">
        <f>'ERAP 2 Financial'!C59+'ERAP 1 Financial'!C59</f>
        <v>4316959.1999999993</v>
      </c>
      <c r="D59" s="9">
        <f>'ERAP 2 Financial'!D59+'ERAP 1 Financial'!D59</f>
        <v>62618.999999999993</v>
      </c>
      <c r="E59" s="9">
        <f>'ERAP 2 Financial'!E59+'ERAP 1 Financial'!E59</f>
        <v>3177635.3600000003</v>
      </c>
      <c r="F59" s="9">
        <f>'ERAP 2 Financial'!F59+'ERAP 1 Financial'!F59</f>
        <v>0</v>
      </c>
      <c r="G59" s="9">
        <f>'ERAP 2 Financial'!G59+'ERAP 1 Financial'!G59</f>
        <v>3177635.3600000003</v>
      </c>
    </row>
    <row r="60" spans="1:7" ht="16.149999999999999" thickBot="1">
      <c r="A60" s="28" t="s">
        <v>86</v>
      </c>
      <c r="B60" s="7">
        <f>'ERAP 2 Financial'!B60+'ERAP 1 Financial'!B60</f>
        <v>0</v>
      </c>
      <c r="C60" s="8">
        <f>'ERAP 2 Financial'!C60+'ERAP 1 Financial'!C60</f>
        <v>3845946.1599999997</v>
      </c>
      <c r="D60" s="9">
        <f>'ERAP 2 Financial'!D60+'ERAP 1 Financial'!D60</f>
        <v>62669.21</v>
      </c>
      <c r="E60" s="9">
        <f>'ERAP 2 Financial'!E60+'ERAP 1 Financial'!E60</f>
        <v>2878134.63</v>
      </c>
      <c r="F60" s="9">
        <f>'ERAP 2 Financial'!F60+'ERAP 1 Financial'!F60</f>
        <v>39918.18</v>
      </c>
      <c r="G60" s="9">
        <f>'ERAP 2 Financial'!G60+'ERAP 1 Financial'!G60</f>
        <v>2838216.4499999997</v>
      </c>
    </row>
    <row r="61" spans="1:7" ht="16.149999999999999" thickBot="1">
      <c r="A61" s="28" t="s">
        <v>87</v>
      </c>
      <c r="B61" s="7">
        <f>'ERAP 2 Financial'!B61+'ERAP 1 Financial'!B61</f>
        <v>0</v>
      </c>
      <c r="C61" s="8">
        <f>'ERAP 2 Financial'!C61+'ERAP 1 Financial'!C61</f>
        <v>5363026.1099999994</v>
      </c>
      <c r="D61" s="9">
        <f>'ERAP 2 Financial'!D61+'ERAP 1 Financial'!D61</f>
        <v>223344.50999999998</v>
      </c>
      <c r="E61" s="9">
        <f>'ERAP 2 Financial'!E61+'ERAP 1 Financial'!E61</f>
        <v>3579973.3499999996</v>
      </c>
      <c r="F61" s="9">
        <f>'ERAP 2 Financial'!F61+'ERAP 1 Financial'!F61</f>
        <v>23572.93</v>
      </c>
      <c r="G61" s="9">
        <f>'ERAP 2 Financial'!G61+'ERAP 1 Financial'!G61</f>
        <v>3556400.42</v>
      </c>
    </row>
    <row r="62" spans="1:7" ht="16.149999999999999" thickBot="1">
      <c r="A62" s="28" t="s">
        <v>88</v>
      </c>
      <c r="B62" s="7">
        <f>'ERAP 2 Financial'!B62+'ERAP 1 Financial'!B62</f>
        <v>0</v>
      </c>
      <c r="C62" s="8">
        <f>'ERAP 2 Financial'!C62+'ERAP 1 Financial'!C62</f>
        <v>5358560.2700000005</v>
      </c>
      <c r="D62" s="9">
        <f>'ERAP 2 Financial'!D62+'ERAP 1 Financial'!D62</f>
        <v>130701.18</v>
      </c>
      <c r="E62" s="9">
        <f>'ERAP 2 Financial'!E62+'ERAP 1 Financial'!E62</f>
        <v>2943202.34</v>
      </c>
      <c r="F62" s="9">
        <f>'ERAP 2 Financial'!F62+'ERAP 1 Financial'!F62</f>
        <v>13722.19</v>
      </c>
      <c r="G62" s="9">
        <f>'ERAP 2 Financial'!G62+'ERAP 1 Financial'!G62</f>
        <v>2929480.15</v>
      </c>
    </row>
    <row r="63" spans="1:7" ht="16.149999999999999" thickBot="1">
      <c r="A63" s="28" t="s">
        <v>89</v>
      </c>
      <c r="B63" s="7">
        <f>'ERAP 2 Financial'!B63+'ERAP 1 Financial'!B63</f>
        <v>0</v>
      </c>
      <c r="C63" s="8">
        <f>'ERAP 2 Financial'!C63+'ERAP 1 Financial'!C63</f>
        <v>4176643.74</v>
      </c>
      <c r="D63" s="9">
        <f>'ERAP 2 Financial'!D63+'ERAP 1 Financial'!D63</f>
        <v>107103.13</v>
      </c>
      <c r="E63" s="9">
        <f>'ERAP 2 Financial'!E63+'ERAP 1 Financial'!E63</f>
        <v>2365036.2800000003</v>
      </c>
      <c r="F63" s="9">
        <f>'ERAP 2 Financial'!F63+'ERAP 1 Financial'!F63</f>
        <v>0</v>
      </c>
      <c r="G63" s="9">
        <f>'ERAP 2 Financial'!G63+'ERAP 1 Financial'!G63</f>
        <v>2365036.2800000003</v>
      </c>
    </row>
    <row r="64" spans="1:7" ht="16.149999999999999" thickBot="1">
      <c r="A64" s="28" t="s">
        <v>90</v>
      </c>
      <c r="B64" s="10">
        <f>'ERAP 2 Financial'!B64+'ERAP 1 Financial'!B64</f>
        <v>11041180.1</v>
      </c>
      <c r="C64" s="8">
        <f>'ERAP 2 Financial'!C64+'ERAP 1 Financial'!C64</f>
        <v>13654908.640000001</v>
      </c>
      <c r="D64" s="9">
        <f>'ERAP 2 Financial'!D64+'ERAP 1 Financial'!D64</f>
        <v>525311.71000000008</v>
      </c>
      <c r="E64" s="9">
        <f>'ERAP 2 Financial'!E64+'ERAP 1 Financial'!E64</f>
        <v>10054241.58</v>
      </c>
      <c r="F64" s="9">
        <f>'ERAP 2 Financial'!F64+'ERAP 1 Financial'!F64</f>
        <v>309529.84000000003</v>
      </c>
      <c r="G64" s="9">
        <f>'ERAP 2 Financial'!G64+'ERAP 1 Financial'!G64</f>
        <v>9744711.7400000002</v>
      </c>
    </row>
    <row r="65" spans="1:7" ht="16.149999999999999" thickBot="1">
      <c r="A65" s="28" t="s">
        <v>91</v>
      </c>
      <c r="B65" s="7">
        <f>'ERAP 2 Financial'!B65+'ERAP 1 Financial'!B65</f>
        <v>0</v>
      </c>
      <c r="C65" s="8">
        <f>'ERAP 2 Financial'!C65+'ERAP 1 Financial'!C65</f>
        <v>4767076.16</v>
      </c>
      <c r="D65" s="9">
        <f>'ERAP 2 Financial'!D65+'ERAP 1 Financial'!D65</f>
        <v>79841.41</v>
      </c>
      <c r="E65" s="9">
        <f>'ERAP 2 Financial'!E65+'ERAP 1 Financial'!E65</f>
        <v>3541652.78</v>
      </c>
      <c r="F65" s="9">
        <f>'ERAP 2 Financial'!F65+'ERAP 1 Financial'!F65</f>
        <v>10862.8</v>
      </c>
      <c r="G65" s="9">
        <f>'ERAP 2 Financial'!G65+'ERAP 1 Financial'!G65</f>
        <v>3530789.98</v>
      </c>
    </row>
    <row r="66" spans="1:7" ht="16.149999999999999" thickBot="1">
      <c r="A66" s="28" t="s">
        <v>92</v>
      </c>
      <c r="B66" s="10">
        <f>'ERAP 2 Financial'!B66+'ERAP 1 Financial'!B66</f>
        <v>18622080.5</v>
      </c>
      <c r="C66" s="8">
        <f>'ERAP 2 Financial'!C66+'ERAP 1 Financial'!C66</f>
        <v>23122965.32</v>
      </c>
      <c r="D66" s="9">
        <f>'ERAP 2 Financial'!D66+'ERAP 1 Financial'!D66</f>
        <v>938124.42000000016</v>
      </c>
      <c r="E66" s="9">
        <f>'ERAP 2 Financial'!E66+'ERAP 1 Financial'!E66</f>
        <v>13550685.779999999</v>
      </c>
      <c r="F66" s="9">
        <f>'ERAP 2 Financial'!F66+'ERAP 1 Financial'!F66</f>
        <v>0</v>
      </c>
      <c r="G66" s="9">
        <f>'ERAP 2 Financial'!G66+'ERAP 1 Financial'!G66</f>
        <v>13550685.779999999</v>
      </c>
    </row>
    <row r="67" spans="1:7" ht="16.149999999999999" thickBot="1">
      <c r="A67" s="28" t="s">
        <v>93</v>
      </c>
      <c r="B67" s="7">
        <f>'ERAP 2 Financial'!B67+'ERAP 1 Financial'!B67</f>
        <v>0</v>
      </c>
      <c r="C67" s="8">
        <f>'ERAP 2 Financial'!C67+'ERAP 1 Financial'!C67</f>
        <v>2147029.79</v>
      </c>
      <c r="D67" s="9">
        <f>'ERAP 2 Financial'!D67+'ERAP 1 Financial'!D67</f>
        <v>54651.429999999993</v>
      </c>
      <c r="E67" s="9">
        <f>'ERAP 2 Financial'!E67+'ERAP 1 Financial'!E67</f>
        <v>1710684.23</v>
      </c>
      <c r="F67" s="9">
        <f>'ERAP 2 Financial'!F67+'ERAP 1 Financial'!F67</f>
        <v>0</v>
      </c>
      <c r="G67" s="9">
        <f>'ERAP 2 Financial'!G67+'ERAP 1 Financial'!G67</f>
        <v>1710684.23</v>
      </c>
    </row>
    <row r="68" spans="1:7" ht="16.149999999999999" thickBot="1">
      <c r="A68" s="29" t="s">
        <v>94</v>
      </c>
      <c r="B68" s="11">
        <f>'ERAP 2 Financial'!B68+'ERAP 1 Financial'!B68</f>
        <v>23967951.399999999</v>
      </c>
      <c r="C68" s="12">
        <f>'ERAP 2 Financial'!C68+'ERAP 1 Financial'!C68</f>
        <v>32195390.800000001</v>
      </c>
      <c r="D68" s="12">
        <f>'ERAP 2 Financial'!D68+'ERAP 1 Financial'!D68</f>
        <v>0</v>
      </c>
      <c r="E68" s="12">
        <f>'ERAP 2 Financial'!E68+'ERAP 1 Financial'!E68</f>
        <v>17965862.129999999</v>
      </c>
      <c r="F68" s="9">
        <f>'ERAP 2 Financial'!F68+'ERAP 1 Financial'!F68</f>
        <v>0</v>
      </c>
      <c r="G68" s="9">
        <f>'ERAP 2 Financial'!G68+'ERAP 1 Financial'!G68</f>
        <v>17965862.129999999</v>
      </c>
    </row>
    <row r="69" spans="1:7" ht="16.149999999999999" thickBot="1">
      <c r="A69" s="30" t="s">
        <v>95</v>
      </c>
      <c r="B69" s="14">
        <f>'ERAP 2 Financial'!B69+'ERAP 1 Financial'!B69</f>
        <v>540398056.10000002</v>
      </c>
      <c r="C69" s="15">
        <f>'ERAP 2 Financial'!C69+'ERAP 1 Financial'!C69</f>
        <v>1037959190.73</v>
      </c>
      <c r="D69" s="16">
        <f>'ERAP 2 Financial'!D69+'ERAP 1 Financial'!D69</f>
        <v>38149560.000000007</v>
      </c>
      <c r="E69" s="16">
        <f>'ERAP 2 Financial'!E69+'ERAP 1 Financial'!E69</f>
        <v>528061449.45999992</v>
      </c>
      <c r="F69" s="9">
        <f>'ERAP 2 Financial'!F69+'ERAP 1 Financial'!F69</f>
        <v>7739970.5700000003</v>
      </c>
      <c r="G69" s="9">
        <f>'ERAP 2 Financial'!G69+'ERAP 1 Financial'!G69</f>
        <v>520321478.88999993</v>
      </c>
    </row>
  </sheetData>
  <conditionalFormatting sqref="A2:A68">
    <cfRule type="expression" dxfId="2" priority="1">
      <formula>D2=0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K69"/>
  <sheetViews>
    <sheetView workbookViewId="0">
      <selection activeCell="D52" sqref="D52"/>
    </sheetView>
  </sheetViews>
  <sheetFormatPr defaultRowHeight="14.45"/>
  <cols>
    <col min="1" max="1" width="18.140625" customWidth="1"/>
    <col min="2" max="2" width="18.28515625" customWidth="1"/>
    <col min="3" max="3" width="19.28515625" customWidth="1"/>
    <col min="4" max="4" width="21.7109375" customWidth="1"/>
    <col min="5" max="5" width="27.7109375" customWidth="1"/>
    <col min="6" max="6" width="19.140625" customWidth="1"/>
    <col min="7" max="7" width="21" customWidth="1"/>
  </cols>
  <sheetData>
    <row r="1" spans="1:11" ht="63" thickBot="1">
      <c r="A1" s="5" t="s">
        <v>23</v>
      </c>
      <c r="B1" s="17" t="s">
        <v>101</v>
      </c>
      <c r="C1" s="17" t="s">
        <v>102</v>
      </c>
      <c r="D1" s="26" t="str">
        <f>"DHS funds Expended 
"&amp;TEXT(K2,"mmmm")&amp;" 1 - "&amp;DAY(EOMONTH(K2,0))</f>
        <v>DHS funds Expended 
April 1 - 30</v>
      </c>
      <c r="E1" s="17" t="s">
        <v>103</v>
      </c>
      <c r="F1" s="26" t="str">
        <f>"DHS funds Obligated 
"&amp;TEXT(K2,"mmmm")&amp;" 1 - "&amp;DAY(EOMONTH(K2,0))</f>
        <v>DHS funds Obligated 
April 1 - 30</v>
      </c>
      <c r="G1" s="26" t="s">
        <v>99</v>
      </c>
    </row>
    <row r="2" spans="1:11" ht="16.149999999999999" thickBot="1">
      <c r="A2" s="28" t="s">
        <v>28</v>
      </c>
      <c r="B2" s="7">
        <v>0</v>
      </c>
      <c r="C2" s="8">
        <v>5522552.6299999999</v>
      </c>
      <c r="D2" s="9">
        <v>38288.99</v>
      </c>
      <c r="E2" s="9">
        <v>5307719.7699999996</v>
      </c>
      <c r="F2" s="9">
        <v>0</v>
      </c>
      <c r="G2" s="9">
        <v>5307719.7699999996</v>
      </c>
      <c r="K2" s="27">
        <f>'Combined Report Numbers'!F1</f>
        <v>44652</v>
      </c>
    </row>
    <row r="3" spans="1:11" ht="16.149999999999999" thickBot="1">
      <c r="A3" s="28" t="s">
        <v>29</v>
      </c>
      <c r="B3" s="10">
        <v>39672916.299999997</v>
      </c>
      <c r="C3" s="8">
        <v>37918216.039999999</v>
      </c>
      <c r="D3" s="9">
        <v>6610820.9299999988</v>
      </c>
      <c r="E3" s="9">
        <v>24091256.289999999</v>
      </c>
      <c r="F3" s="9">
        <v>3535000</v>
      </c>
      <c r="G3" s="9">
        <v>20556256.289999999</v>
      </c>
    </row>
    <row r="4" spans="1:11" ht="16.149999999999999" thickBot="1">
      <c r="A4" s="28" t="s">
        <v>30</v>
      </c>
      <c r="B4" s="7">
        <v>0</v>
      </c>
      <c r="C4" s="8">
        <v>3470594.26</v>
      </c>
      <c r="D4" s="9">
        <v>40447.530000000006</v>
      </c>
      <c r="E4" s="9">
        <v>3384201.42</v>
      </c>
      <c r="F4" s="9">
        <v>0</v>
      </c>
      <c r="G4" s="9">
        <v>3384201.42</v>
      </c>
    </row>
    <row r="5" spans="1:11" ht="16.149999999999999" thickBot="1">
      <c r="A5" s="28" t="s">
        <v>31</v>
      </c>
      <c r="B5" s="7">
        <v>0</v>
      </c>
      <c r="C5" s="8">
        <v>9073565.5299999993</v>
      </c>
      <c r="D5" s="9">
        <v>2817.74</v>
      </c>
      <c r="E5" s="9">
        <v>9050714.2200000007</v>
      </c>
      <c r="F5" s="9">
        <v>446.18</v>
      </c>
      <c r="G5" s="9">
        <v>9050268.040000001</v>
      </c>
    </row>
    <row r="6" spans="1:11" ht="16.149999999999999" thickBot="1">
      <c r="A6" s="28" t="s">
        <v>32</v>
      </c>
      <c r="B6" s="7">
        <v>0</v>
      </c>
      <c r="C6" s="8">
        <v>2567387.31</v>
      </c>
      <c r="D6" s="9">
        <v>0</v>
      </c>
      <c r="E6" s="9">
        <v>2560992.6</v>
      </c>
      <c r="F6" s="9">
        <v>0</v>
      </c>
      <c r="G6" s="9">
        <v>2560992.6</v>
      </c>
    </row>
    <row r="7" spans="1:11" ht="16.149999999999999" thickBot="1">
      <c r="A7" s="28" t="s">
        <v>33</v>
      </c>
      <c r="B7" s="10">
        <v>12656511.9</v>
      </c>
      <c r="C7" s="8">
        <v>12711796.539999999</v>
      </c>
      <c r="D7" s="9">
        <v>0</v>
      </c>
      <c r="E7" s="9">
        <v>12711796.539999999</v>
      </c>
      <c r="F7" s="9">
        <v>0</v>
      </c>
      <c r="G7" s="9">
        <v>12711796.539999999</v>
      </c>
    </row>
    <row r="8" spans="1:11" ht="16.149999999999999" thickBot="1">
      <c r="A8" s="28" t="s">
        <v>34</v>
      </c>
      <c r="B8" s="7">
        <v>0</v>
      </c>
      <c r="C8" s="8">
        <v>6531536.7100000009</v>
      </c>
      <c r="D8" s="9">
        <v>473.56</v>
      </c>
      <c r="E8" s="9">
        <v>6530937.6600000001</v>
      </c>
      <c r="F8" s="9">
        <v>0</v>
      </c>
      <c r="G8" s="9">
        <v>6530937.6600000001</v>
      </c>
    </row>
    <row r="9" spans="1:11" ht="16.149999999999999" thickBot="1">
      <c r="A9" s="28" t="s">
        <v>35</v>
      </c>
      <c r="B9" s="7">
        <v>0</v>
      </c>
      <c r="C9" s="8">
        <v>3234056.67</v>
      </c>
      <c r="D9" s="9">
        <v>155215.44999999998</v>
      </c>
      <c r="E9" s="9">
        <v>2420098</v>
      </c>
      <c r="F9" s="9">
        <v>0</v>
      </c>
      <c r="G9" s="9">
        <v>2420098</v>
      </c>
    </row>
    <row r="10" spans="1:11" ht="16.149999999999999" thickBot="1">
      <c r="A10" s="28" t="s">
        <v>36</v>
      </c>
      <c r="B10" s="10">
        <v>14812668.300000001</v>
      </c>
      <c r="C10" s="8">
        <v>18870351.039999999</v>
      </c>
      <c r="D10" s="9">
        <v>1035405.1300000001</v>
      </c>
      <c r="E10" s="9">
        <v>13955820.689999999</v>
      </c>
      <c r="F10" s="9">
        <v>0</v>
      </c>
      <c r="G10" s="9">
        <v>13955820.689999999</v>
      </c>
    </row>
    <row r="11" spans="1:11" ht="16.149999999999999" thickBot="1">
      <c r="A11" s="28" t="s">
        <v>37</v>
      </c>
      <c r="B11" s="7">
        <v>0</v>
      </c>
      <c r="C11" s="8">
        <v>10071237.260000002</v>
      </c>
      <c r="D11" s="9">
        <v>20839.98</v>
      </c>
      <c r="E11" s="9">
        <v>10019969.1</v>
      </c>
      <c r="F11" s="9">
        <v>0</v>
      </c>
      <c r="G11" s="9">
        <v>10019969.1</v>
      </c>
    </row>
    <row r="12" spans="1:11" ht="16.149999999999999" thickBot="1">
      <c r="A12" s="28" t="s">
        <v>38</v>
      </c>
      <c r="B12" s="7">
        <v>0</v>
      </c>
      <c r="C12" s="8">
        <v>6979896.6299999999</v>
      </c>
      <c r="D12" s="9">
        <v>0</v>
      </c>
      <c r="E12" s="9">
        <v>6977650.9800000004</v>
      </c>
      <c r="F12" s="9">
        <v>0</v>
      </c>
      <c r="G12" s="9">
        <v>6977650.9800000004</v>
      </c>
    </row>
    <row r="13" spans="1:11" ht="16.149999999999999" thickBot="1">
      <c r="A13" s="28" t="s">
        <v>39</v>
      </c>
      <c r="B13" s="7">
        <v>0</v>
      </c>
      <c r="C13" s="8">
        <v>238414.02999999997</v>
      </c>
      <c r="D13" s="9">
        <v>0</v>
      </c>
      <c r="E13" s="9">
        <v>190744.16</v>
      </c>
      <c r="F13" s="9">
        <v>0</v>
      </c>
      <c r="G13" s="9">
        <v>190744.16</v>
      </c>
    </row>
    <row r="14" spans="1:11" ht="16.149999999999999" thickBot="1">
      <c r="A14" s="28" t="s">
        <v>40</v>
      </c>
      <c r="B14" s="7">
        <v>0</v>
      </c>
      <c r="C14" s="8">
        <v>3440946.6399999997</v>
      </c>
      <c r="D14" s="9">
        <v>0</v>
      </c>
      <c r="E14" s="9">
        <v>3440946.64</v>
      </c>
      <c r="F14" s="9">
        <v>0</v>
      </c>
      <c r="G14" s="9">
        <v>3440946.64</v>
      </c>
    </row>
    <row r="15" spans="1:11" ht="16.149999999999999" thickBot="1">
      <c r="A15" s="28" t="s">
        <v>41</v>
      </c>
      <c r="B15" s="7">
        <v>0</v>
      </c>
      <c r="C15" s="8">
        <v>8705838.4100000001</v>
      </c>
      <c r="D15" s="9">
        <v>74210.03</v>
      </c>
      <c r="E15" s="9">
        <v>8490819.6300000008</v>
      </c>
      <c r="F15" s="9">
        <v>0</v>
      </c>
      <c r="G15" s="9">
        <v>8490819.6300000008</v>
      </c>
    </row>
    <row r="16" spans="1:11" ht="16.149999999999999" thickBot="1">
      <c r="A16" s="28" t="s">
        <v>42</v>
      </c>
      <c r="B16" s="10">
        <v>12377621</v>
      </c>
      <c r="C16" s="8">
        <v>15768263.16</v>
      </c>
      <c r="D16" s="9">
        <v>19760</v>
      </c>
      <c r="E16" s="9">
        <v>15262660.9</v>
      </c>
      <c r="F16" s="9">
        <v>0</v>
      </c>
      <c r="G16" s="9">
        <v>15262660.9</v>
      </c>
    </row>
    <row r="17" spans="1:7" ht="16.149999999999999" thickBot="1">
      <c r="A17" s="28" t="s">
        <v>43</v>
      </c>
      <c r="B17" s="7">
        <v>0</v>
      </c>
      <c r="C17" s="8">
        <v>2060750.79</v>
      </c>
      <c r="D17" s="9">
        <v>427087.35999999999</v>
      </c>
      <c r="E17" s="9">
        <v>1324067.23</v>
      </c>
      <c r="F17" s="9">
        <v>12621.36</v>
      </c>
      <c r="G17" s="9">
        <v>1311445.8699999999</v>
      </c>
    </row>
    <row r="18" spans="1:7" ht="16.149999999999999" thickBot="1">
      <c r="A18" s="28" t="s">
        <v>44</v>
      </c>
      <c r="B18" s="7">
        <v>0</v>
      </c>
      <c r="C18" s="8">
        <v>4371518.0900000008</v>
      </c>
      <c r="D18" s="9">
        <v>456219.47</v>
      </c>
      <c r="E18" s="9">
        <v>3266817.1</v>
      </c>
      <c r="F18" s="9">
        <v>59730.630000000005</v>
      </c>
      <c r="G18" s="9">
        <v>3207086.47</v>
      </c>
    </row>
    <row r="19" spans="1:7" ht="16.149999999999999" thickBot="1">
      <c r="A19" s="28" t="s">
        <v>45</v>
      </c>
      <c r="B19" s="7">
        <v>0</v>
      </c>
      <c r="C19" s="8">
        <v>2071151.5799999998</v>
      </c>
      <c r="D19" s="9">
        <v>0</v>
      </c>
      <c r="E19" s="9">
        <v>1882863.27</v>
      </c>
      <c r="F19" s="9">
        <v>0</v>
      </c>
      <c r="G19" s="9">
        <v>1882863.27</v>
      </c>
    </row>
    <row r="20" spans="1:7" ht="16.149999999999999" thickBot="1">
      <c r="A20" s="28" t="s">
        <v>46</v>
      </c>
      <c r="B20" s="7">
        <v>0</v>
      </c>
      <c r="C20" s="8">
        <v>3482871.4899999998</v>
      </c>
      <c r="D20" s="9">
        <v>194126.29</v>
      </c>
      <c r="E20" s="9">
        <v>3112156.74</v>
      </c>
      <c r="F20" s="9">
        <v>0</v>
      </c>
      <c r="G20" s="9">
        <v>3112156.74</v>
      </c>
    </row>
    <row r="21" spans="1:7" ht="16.149999999999999" thickBot="1">
      <c r="A21" s="28" t="s">
        <v>47</v>
      </c>
      <c r="B21" s="7">
        <v>0</v>
      </c>
      <c r="C21" s="8">
        <v>4690704.59</v>
      </c>
      <c r="D21" s="9">
        <v>616202.68999999994</v>
      </c>
      <c r="E21" s="9">
        <v>3789302.6</v>
      </c>
      <c r="F21" s="9">
        <v>551094.34</v>
      </c>
      <c r="G21" s="9">
        <v>3238208.2600000002</v>
      </c>
    </row>
    <row r="22" spans="1:7" ht="16.149999999999999" thickBot="1">
      <c r="A22" s="28" t="s">
        <v>48</v>
      </c>
      <c r="B22" s="10">
        <v>5973682.9000000004</v>
      </c>
      <c r="C22" s="8">
        <v>7610073.4700000007</v>
      </c>
      <c r="D22" s="9">
        <v>0</v>
      </c>
      <c r="E22" s="9">
        <v>7610073.4699999997</v>
      </c>
      <c r="F22" s="9">
        <v>0</v>
      </c>
      <c r="G22" s="9">
        <v>7610073.4699999997</v>
      </c>
    </row>
    <row r="23" spans="1:7" ht="16.149999999999999" thickBot="1">
      <c r="A23" s="28" t="s">
        <v>49</v>
      </c>
      <c r="B23" s="10">
        <v>6561431.7999999998</v>
      </c>
      <c r="C23" s="8">
        <v>8358826.3700000001</v>
      </c>
      <c r="D23" s="9">
        <v>190115.71</v>
      </c>
      <c r="E23" s="9">
        <v>7745553.7400000002</v>
      </c>
      <c r="F23" s="9">
        <v>60670.19</v>
      </c>
      <c r="G23" s="9">
        <v>7684883.5499999998</v>
      </c>
    </row>
    <row r="24" spans="1:7" ht="16.149999999999999" thickBot="1">
      <c r="A24" s="28" t="s">
        <v>50</v>
      </c>
      <c r="B24" s="10">
        <v>13362145.800000001</v>
      </c>
      <c r="C24" s="8">
        <v>18403581.370000001</v>
      </c>
      <c r="D24" s="9">
        <v>278531.56</v>
      </c>
      <c r="E24" s="9">
        <v>10533687.460000001</v>
      </c>
      <c r="F24" s="9">
        <v>247605</v>
      </c>
      <c r="G24" s="9">
        <v>10286082.460000001</v>
      </c>
    </row>
    <row r="25" spans="1:7" ht="16.149999999999999" thickBot="1">
      <c r="A25" s="28" t="s">
        <v>51</v>
      </c>
      <c r="B25" s="7">
        <v>0</v>
      </c>
      <c r="C25" s="8">
        <v>1603544.83</v>
      </c>
      <c r="D25" s="9">
        <v>14223.4</v>
      </c>
      <c r="E25" s="9">
        <v>1553342.99</v>
      </c>
      <c r="F25" s="9">
        <v>0</v>
      </c>
      <c r="G25" s="9">
        <v>1553342.99</v>
      </c>
    </row>
    <row r="26" spans="1:7" ht="16.149999999999999" thickBot="1">
      <c r="A26" s="28" t="s">
        <v>52</v>
      </c>
      <c r="B26" s="10">
        <v>6359354.0999999996</v>
      </c>
      <c r="C26" s="8">
        <v>8868943.540000001</v>
      </c>
      <c r="D26" s="9">
        <v>0</v>
      </c>
      <c r="E26" s="9">
        <v>2392753.9500000002</v>
      </c>
      <c r="F26" s="9">
        <v>0</v>
      </c>
      <c r="G26" s="9">
        <v>2392753.9500000002</v>
      </c>
    </row>
    <row r="27" spans="1:7" ht="16.149999999999999" thickBot="1">
      <c r="A27" s="28" t="s">
        <v>53</v>
      </c>
      <c r="B27" s="7">
        <v>0</v>
      </c>
      <c r="C27" s="8">
        <v>6930680.5099999998</v>
      </c>
      <c r="D27" s="9">
        <v>106101.89</v>
      </c>
      <c r="E27" s="9">
        <v>6701994.9000000004</v>
      </c>
      <c r="F27" s="9">
        <v>229750.54</v>
      </c>
      <c r="G27" s="9">
        <v>6472244.3600000003</v>
      </c>
    </row>
    <row r="28" spans="1:7" ht="16.149999999999999" thickBot="1">
      <c r="A28" s="28" t="s">
        <v>54</v>
      </c>
      <c r="B28" s="7">
        <v>0</v>
      </c>
      <c r="C28" s="8">
        <v>388528.57</v>
      </c>
      <c r="D28" s="9">
        <v>1273.28</v>
      </c>
      <c r="E28" s="9">
        <v>381398.73</v>
      </c>
      <c r="F28" s="9">
        <v>0</v>
      </c>
      <c r="G28" s="9">
        <v>381398.73</v>
      </c>
    </row>
    <row r="29" spans="1:7" ht="16.149999999999999" thickBot="1">
      <c r="A29" s="28" t="s">
        <v>55</v>
      </c>
      <c r="B29" s="7">
        <v>0</v>
      </c>
      <c r="C29" s="8">
        <v>8311358.8799999999</v>
      </c>
      <c r="D29" s="9">
        <v>176903.05999999997</v>
      </c>
      <c r="E29" s="9">
        <v>7807294.9199999999</v>
      </c>
      <c r="F29" s="9">
        <v>0</v>
      </c>
      <c r="G29" s="9">
        <v>7807294.9199999999</v>
      </c>
    </row>
    <row r="30" spans="1:7" ht="16.149999999999999" thickBot="1">
      <c r="A30" s="28" t="s">
        <v>56</v>
      </c>
      <c r="B30" s="7">
        <v>0</v>
      </c>
      <c r="C30" s="8">
        <v>778987.17999999993</v>
      </c>
      <c r="D30" s="9">
        <v>0</v>
      </c>
      <c r="E30" s="9">
        <v>776624.68</v>
      </c>
      <c r="F30" s="9">
        <v>0</v>
      </c>
      <c r="G30" s="9">
        <v>776624.68</v>
      </c>
    </row>
    <row r="31" spans="1:7" ht="16.149999999999999" thickBot="1">
      <c r="A31" s="28" t="s">
        <v>57</v>
      </c>
      <c r="B31" s="7">
        <v>0</v>
      </c>
      <c r="C31" s="8">
        <v>1942535.6</v>
      </c>
      <c r="D31" s="9">
        <v>36608.61</v>
      </c>
      <c r="E31" s="9">
        <v>1905926.99</v>
      </c>
      <c r="F31" s="9">
        <v>0</v>
      </c>
      <c r="G31" s="9">
        <v>1905926.99</v>
      </c>
    </row>
    <row r="32" spans="1:7" ht="16.149999999999999" thickBot="1">
      <c r="A32" s="28" t="s">
        <v>58</v>
      </c>
      <c r="B32" s="7">
        <v>0</v>
      </c>
      <c r="C32" s="8">
        <v>2420275.08</v>
      </c>
      <c r="D32" s="9">
        <v>2969</v>
      </c>
      <c r="E32" s="9">
        <v>2417306.08</v>
      </c>
      <c r="F32" s="9">
        <v>0</v>
      </c>
      <c r="G32" s="9">
        <v>2417306.08</v>
      </c>
    </row>
    <row r="33" spans="1:7" ht="16.149999999999999" thickBot="1">
      <c r="A33" s="28" t="s">
        <v>59</v>
      </c>
      <c r="B33" s="7">
        <v>0</v>
      </c>
      <c r="C33" s="8">
        <v>4507349.5199999996</v>
      </c>
      <c r="D33" s="9">
        <v>42442.119999999995</v>
      </c>
      <c r="E33" s="9">
        <v>4422244.04</v>
      </c>
      <c r="F33" s="9">
        <v>11372.52</v>
      </c>
      <c r="G33" s="9">
        <v>4410871.5200000005</v>
      </c>
    </row>
    <row r="34" spans="1:7" ht="16.149999999999999" thickBot="1">
      <c r="A34" s="28" t="s">
        <v>60</v>
      </c>
      <c r="B34" s="7">
        <v>0</v>
      </c>
      <c r="C34" s="8">
        <v>2328115.48</v>
      </c>
      <c r="D34" s="9">
        <v>38899.789999999994</v>
      </c>
      <c r="E34" s="9">
        <v>2191475.11</v>
      </c>
      <c r="F34" s="9">
        <v>0</v>
      </c>
      <c r="G34" s="9">
        <v>2191475.11</v>
      </c>
    </row>
    <row r="35" spans="1:7" ht="16.149999999999999" thickBot="1">
      <c r="A35" s="28" t="s">
        <v>61</v>
      </c>
      <c r="B35" s="7">
        <v>0</v>
      </c>
      <c r="C35" s="8">
        <v>1327602.1600000001</v>
      </c>
      <c r="D35" s="9">
        <v>0</v>
      </c>
      <c r="E35" s="9">
        <v>1324428.53</v>
      </c>
      <c r="F35" s="9">
        <v>1042</v>
      </c>
      <c r="G35" s="9">
        <v>1323386.53</v>
      </c>
    </row>
    <row r="36" spans="1:7" ht="16.149999999999999" thickBot="1">
      <c r="A36" s="28" t="s">
        <v>62</v>
      </c>
      <c r="B36" s="10">
        <v>4943466.0999999996</v>
      </c>
      <c r="C36" s="8">
        <v>6911285.4900000002</v>
      </c>
      <c r="D36" s="9">
        <v>318851.20000000001</v>
      </c>
      <c r="E36" s="9">
        <v>6472749.5</v>
      </c>
      <c r="F36" s="9">
        <v>244739</v>
      </c>
      <c r="G36" s="9">
        <v>6228010.5</v>
      </c>
    </row>
    <row r="37" spans="1:7" ht="16.149999999999999" thickBot="1">
      <c r="A37" s="28" t="s">
        <v>63</v>
      </c>
      <c r="B37" s="10">
        <v>12866488.300000001</v>
      </c>
      <c r="C37" s="8">
        <v>16391047.559999999</v>
      </c>
      <c r="D37" s="9">
        <v>0</v>
      </c>
      <c r="E37" s="9">
        <v>16391047.560000001</v>
      </c>
      <c r="F37" s="9">
        <v>0</v>
      </c>
      <c r="G37" s="9">
        <v>16391047.560000001</v>
      </c>
    </row>
    <row r="38" spans="1:7" ht="16.149999999999999" thickBot="1">
      <c r="A38" s="28" t="s">
        <v>64</v>
      </c>
      <c r="B38" s="7">
        <v>0</v>
      </c>
      <c r="C38" s="8">
        <v>4584497.67</v>
      </c>
      <c r="D38" s="9">
        <v>101524.43000000001</v>
      </c>
      <c r="E38" s="9">
        <v>3996921.89</v>
      </c>
      <c r="F38" s="9">
        <v>35615.4</v>
      </c>
      <c r="G38" s="9">
        <v>3961306.49</v>
      </c>
    </row>
    <row r="39" spans="1:7" ht="16.149999999999999" thickBot="1">
      <c r="A39" s="28" t="s">
        <v>65</v>
      </c>
      <c r="B39" s="7">
        <v>0</v>
      </c>
      <c r="C39" s="8">
        <v>7601853.2899999991</v>
      </c>
      <c r="D39" s="9">
        <v>5100</v>
      </c>
      <c r="E39" s="9">
        <v>7589629.5099999998</v>
      </c>
      <c r="F39" s="9">
        <v>0</v>
      </c>
      <c r="G39" s="9">
        <v>7589629.5099999998</v>
      </c>
    </row>
    <row r="40" spans="1:7" ht="16.149999999999999" thickBot="1">
      <c r="A40" s="28" t="s">
        <v>66</v>
      </c>
      <c r="B40" s="10">
        <v>11788108.6</v>
      </c>
      <c r="C40" s="8">
        <v>10353867.300000001</v>
      </c>
      <c r="D40" s="9">
        <v>1759660.3900000001</v>
      </c>
      <c r="E40" s="9">
        <v>6619494.6900000004</v>
      </c>
      <c r="F40" s="9">
        <v>0</v>
      </c>
      <c r="G40" s="9">
        <v>6619494.6900000004</v>
      </c>
    </row>
    <row r="41" spans="1:7" ht="16.149999999999999" thickBot="1">
      <c r="A41" s="28" t="s">
        <v>67</v>
      </c>
      <c r="B41" s="10">
        <v>7483713.5999999996</v>
      </c>
      <c r="C41" s="8">
        <v>9533751.75</v>
      </c>
      <c r="D41" s="9">
        <v>0</v>
      </c>
      <c r="E41" s="9">
        <v>9533751.75</v>
      </c>
      <c r="F41" s="9">
        <v>0</v>
      </c>
      <c r="G41" s="9">
        <v>9533751.75</v>
      </c>
    </row>
    <row r="42" spans="1:7" ht="16.149999999999999" thickBot="1">
      <c r="A42" s="28" t="s">
        <v>68</v>
      </c>
      <c r="B42" s="7">
        <v>0</v>
      </c>
      <c r="C42" s="8">
        <v>6368012.3899999997</v>
      </c>
      <c r="D42" s="9">
        <v>415519.74</v>
      </c>
      <c r="E42" s="9">
        <v>4878734.79</v>
      </c>
      <c r="F42" s="9">
        <v>0</v>
      </c>
      <c r="G42" s="9">
        <v>4878734.79</v>
      </c>
    </row>
    <row r="43" spans="1:7" ht="16.149999999999999" thickBot="1">
      <c r="A43" s="28" t="s">
        <v>69</v>
      </c>
      <c r="B43" s="7">
        <v>0</v>
      </c>
      <c r="C43" s="8">
        <v>2178000.96</v>
      </c>
      <c r="D43" s="9">
        <v>0</v>
      </c>
      <c r="E43" s="9">
        <v>2178000.96</v>
      </c>
      <c r="F43" s="9">
        <v>0</v>
      </c>
      <c r="G43" s="9">
        <v>2178000.96</v>
      </c>
    </row>
    <row r="44" spans="1:7" ht="16.149999999999999" thickBot="1">
      <c r="A44" s="28" t="s">
        <v>70</v>
      </c>
      <c r="B44" s="7">
        <v>0</v>
      </c>
      <c r="C44" s="8">
        <v>5866475.7299999995</v>
      </c>
      <c r="D44" s="9">
        <v>0</v>
      </c>
      <c r="E44" s="9">
        <v>5866475.7300000004</v>
      </c>
      <c r="F44" s="9">
        <v>0</v>
      </c>
      <c r="G44" s="9">
        <v>5866475.7300000004</v>
      </c>
    </row>
    <row r="45" spans="1:7" ht="16.149999999999999" thickBot="1">
      <c r="A45" s="28" t="s">
        <v>71</v>
      </c>
      <c r="B45" s="7">
        <v>0</v>
      </c>
      <c r="C45" s="8">
        <v>2473565.7400000002</v>
      </c>
      <c r="D45" s="9">
        <v>24501.07</v>
      </c>
      <c r="E45" s="9">
        <v>2410819.13</v>
      </c>
      <c r="F45" s="9">
        <v>4809</v>
      </c>
      <c r="G45" s="9">
        <v>2406010.13</v>
      </c>
    </row>
    <row r="46" spans="1:7" ht="16.149999999999999" thickBot="1">
      <c r="A46" s="28" t="s">
        <v>72</v>
      </c>
      <c r="B46" s="7">
        <v>0</v>
      </c>
      <c r="C46" s="8">
        <v>9465060.8900000006</v>
      </c>
      <c r="D46" s="9">
        <v>696344.15</v>
      </c>
      <c r="E46" s="9">
        <v>4834642.25</v>
      </c>
      <c r="F46" s="9">
        <v>0</v>
      </c>
      <c r="G46" s="9">
        <v>4834642.25</v>
      </c>
    </row>
    <row r="47" spans="1:7" ht="16.149999999999999" thickBot="1">
      <c r="A47" s="28" t="s">
        <v>73</v>
      </c>
      <c r="B47" s="10">
        <v>24379049.699999999</v>
      </c>
      <c r="C47" s="8">
        <v>23294785.699999999</v>
      </c>
      <c r="D47" s="9">
        <v>732494.44000000006</v>
      </c>
      <c r="E47" s="9">
        <v>22468085.539999999</v>
      </c>
      <c r="F47" s="9">
        <v>0</v>
      </c>
      <c r="G47" s="9">
        <v>22468085.539999999</v>
      </c>
    </row>
    <row r="48" spans="1:7" ht="16.149999999999999" thickBot="1">
      <c r="A48" s="28" t="s">
        <v>74</v>
      </c>
      <c r="B48" s="7">
        <v>0</v>
      </c>
      <c r="C48" s="8">
        <v>977352.79999999993</v>
      </c>
      <c r="D48" s="9">
        <v>0</v>
      </c>
      <c r="E48" s="9">
        <v>977352.8</v>
      </c>
      <c r="F48" s="9">
        <v>0</v>
      </c>
      <c r="G48" s="9">
        <v>977352.8</v>
      </c>
    </row>
    <row r="49" spans="1:7" ht="16.149999999999999" thickBot="1">
      <c r="A49" s="28" t="s">
        <v>75</v>
      </c>
      <c r="B49" s="10">
        <v>7197678.5</v>
      </c>
      <c r="C49" s="8">
        <v>9169362.0399999991</v>
      </c>
      <c r="D49" s="9">
        <v>0</v>
      </c>
      <c r="E49" s="9">
        <v>8354368.5700000003</v>
      </c>
      <c r="F49" s="9">
        <v>0</v>
      </c>
      <c r="G49" s="9">
        <v>8354368.5700000003</v>
      </c>
    </row>
    <row r="50" spans="1:7" ht="16.149999999999999" thickBot="1">
      <c r="A50" s="28" t="s">
        <v>76</v>
      </c>
      <c r="B50" s="7">
        <v>0</v>
      </c>
      <c r="C50" s="8">
        <v>4870305.01</v>
      </c>
      <c r="D50" s="9">
        <v>0</v>
      </c>
      <c r="E50" s="9">
        <v>4870305.01</v>
      </c>
      <c r="F50" s="9">
        <v>0</v>
      </c>
      <c r="G50" s="9">
        <v>4870305.01</v>
      </c>
    </row>
    <row r="51" spans="1:7" ht="16.149999999999999" thickBot="1">
      <c r="A51" s="28" t="s">
        <v>77</v>
      </c>
      <c r="B51" s="7">
        <v>0</v>
      </c>
      <c r="C51" s="8">
        <v>2480749.79</v>
      </c>
      <c r="D51" s="9">
        <v>49184.06</v>
      </c>
      <c r="E51" s="9">
        <v>2339044.5099999998</v>
      </c>
      <c r="F51" s="9">
        <v>0</v>
      </c>
      <c r="G51" s="9">
        <v>2339044.5099999998</v>
      </c>
    </row>
    <row r="52" spans="1:7" ht="16.149999999999999" thickBot="1">
      <c r="A52" s="28" t="s">
        <v>78</v>
      </c>
      <c r="B52" s="10">
        <v>58391497.299999997</v>
      </c>
      <c r="C52" s="8">
        <v>51829294.079999998</v>
      </c>
      <c r="D52" s="9">
        <v>302243.96999999997</v>
      </c>
      <c r="E52" s="9">
        <v>28633983.489999998</v>
      </c>
      <c r="F52" s="9">
        <v>15713</v>
      </c>
      <c r="G52" s="9">
        <v>28618270.489999998</v>
      </c>
    </row>
    <row r="53" spans="1:7" ht="16.149999999999999" thickBot="1">
      <c r="A53" s="28" t="s">
        <v>79</v>
      </c>
      <c r="B53" s="7">
        <v>0</v>
      </c>
      <c r="C53" s="8">
        <v>3093837.86</v>
      </c>
      <c r="D53" s="9">
        <v>96937.87</v>
      </c>
      <c r="E53" s="9">
        <v>2881435.63</v>
      </c>
      <c r="F53" s="9">
        <v>23119.11</v>
      </c>
      <c r="G53" s="9">
        <v>2858316.52</v>
      </c>
    </row>
    <row r="54" spans="1:7" ht="16.149999999999999" thickBot="1">
      <c r="A54" s="28" t="s">
        <v>80</v>
      </c>
      <c r="B54" s="7">
        <v>0</v>
      </c>
      <c r="C54" s="8">
        <v>885997.39</v>
      </c>
      <c r="D54" s="9">
        <v>12199.65</v>
      </c>
      <c r="E54" s="9">
        <v>798400.77</v>
      </c>
      <c r="F54" s="9">
        <v>1410</v>
      </c>
      <c r="G54" s="9">
        <v>796990.77</v>
      </c>
    </row>
    <row r="55" spans="1:7" ht="16.149999999999999" thickBot="1">
      <c r="A55" s="28" t="s">
        <v>81</v>
      </c>
      <c r="B55" s="7">
        <v>0</v>
      </c>
      <c r="C55" s="8">
        <v>7578585.5299999993</v>
      </c>
      <c r="D55" s="9">
        <v>0</v>
      </c>
      <c r="E55" s="9">
        <v>7578585.5300000003</v>
      </c>
      <c r="F55" s="9">
        <v>0</v>
      </c>
      <c r="G55" s="9">
        <v>7578585.5300000003</v>
      </c>
    </row>
    <row r="56" spans="1:7" ht="16.149999999999999" thickBot="1">
      <c r="A56" s="28" t="s">
        <v>82</v>
      </c>
      <c r="B56" s="7">
        <v>0</v>
      </c>
      <c r="C56" s="8">
        <v>2164437.0299999998</v>
      </c>
      <c r="D56" s="9">
        <v>21981.77</v>
      </c>
      <c r="E56" s="9">
        <v>2099172.6</v>
      </c>
      <c r="F56" s="9">
        <v>6843.15</v>
      </c>
      <c r="G56" s="9">
        <v>2092329.4500000002</v>
      </c>
    </row>
    <row r="57" spans="1:7" ht="16.149999999999999" thickBot="1">
      <c r="A57" s="28" t="s">
        <v>83</v>
      </c>
      <c r="B57" s="7">
        <v>0</v>
      </c>
      <c r="C57" s="8">
        <v>3937664.89</v>
      </c>
      <c r="D57" s="9">
        <v>30060.469999999998</v>
      </c>
      <c r="E57" s="9">
        <v>3840156.75</v>
      </c>
      <c r="F57" s="9">
        <v>0</v>
      </c>
      <c r="G57" s="9">
        <v>3840156.75</v>
      </c>
    </row>
    <row r="58" spans="1:7" ht="16.149999999999999" thickBot="1">
      <c r="A58" s="28" t="s">
        <v>84</v>
      </c>
      <c r="B58" s="7">
        <v>0</v>
      </c>
      <c r="C58" s="8">
        <v>325212.39</v>
      </c>
      <c r="D58" s="9">
        <v>0</v>
      </c>
      <c r="E58" s="9">
        <v>325212.39</v>
      </c>
      <c r="F58" s="9">
        <v>0</v>
      </c>
      <c r="G58" s="9">
        <v>325212.39</v>
      </c>
    </row>
    <row r="59" spans="1:7" ht="16.149999999999999" thickBot="1">
      <c r="A59" s="28" t="s">
        <v>85</v>
      </c>
      <c r="B59" s="7">
        <v>0</v>
      </c>
      <c r="C59" s="8">
        <v>2162078.1</v>
      </c>
      <c r="D59" s="9">
        <v>0</v>
      </c>
      <c r="E59" s="9">
        <v>2162078.1</v>
      </c>
      <c r="F59" s="9">
        <v>0</v>
      </c>
      <c r="G59" s="9">
        <v>2162078.1</v>
      </c>
    </row>
    <row r="60" spans="1:7" ht="16.149999999999999" thickBot="1">
      <c r="A60" s="28" t="s">
        <v>86</v>
      </c>
      <c r="B60" s="7">
        <v>0</v>
      </c>
      <c r="C60" s="8">
        <v>2176178.1399999997</v>
      </c>
      <c r="D60" s="9">
        <v>21352.949999999997</v>
      </c>
      <c r="E60" s="9">
        <v>2101802.59</v>
      </c>
      <c r="F60" s="9">
        <v>16075.77</v>
      </c>
      <c r="G60" s="9">
        <v>2085726.8199999998</v>
      </c>
    </row>
    <row r="61" spans="1:7" ht="16.149999999999999" thickBot="1">
      <c r="A61" s="28" t="s">
        <v>87</v>
      </c>
      <c r="B61" s="7">
        <v>0</v>
      </c>
      <c r="C61" s="8">
        <v>2408426.7599999998</v>
      </c>
      <c r="D61" s="9">
        <v>33761.159999999996</v>
      </c>
      <c r="E61" s="9">
        <v>2329337.61</v>
      </c>
      <c r="F61" s="9">
        <v>4037.26</v>
      </c>
      <c r="G61" s="9">
        <v>2325300.35</v>
      </c>
    </row>
    <row r="62" spans="1:7" ht="16.149999999999999" thickBot="1">
      <c r="A62" s="28" t="s">
        <v>88</v>
      </c>
      <c r="B62" s="7">
        <v>0</v>
      </c>
      <c r="C62" s="8">
        <v>2716429.6</v>
      </c>
      <c r="D62" s="9">
        <v>3758.2000000000003</v>
      </c>
      <c r="E62" s="9">
        <v>2712171.4</v>
      </c>
      <c r="F62" s="9">
        <v>789</v>
      </c>
      <c r="G62" s="9">
        <v>2711382.4</v>
      </c>
    </row>
    <row r="63" spans="1:7" ht="16.149999999999999" thickBot="1">
      <c r="A63" s="28" t="s">
        <v>89</v>
      </c>
      <c r="B63" s="7">
        <v>0</v>
      </c>
      <c r="C63" s="8">
        <v>2101120.88</v>
      </c>
      <c r="D63" s="9">
        <v>39844.29</v>
      </c>
      <c r="E63" s="9">
        <v>2046989.35</v>
      </c>
      <c r="F63" s="9">
        <v>0</v>
      </c>
      <c r="G63" s="9">
        <v>2046989.35</v>
      </c>
    </row>
    <row r="64" spans="1:7" ht="16.149999999999999" thickBot="1">
      <c r="A64" s="28" t="s">
        <v>90</v>
      </c>
      <c r="B64" s="10">
        <v>4877238.5</v>
      </c>
      <c r="C64" s="8">
        <v>6213276.4000000004</v>
      </c>
      <c r="D64" s="9">
        <v>0</v>
      </c>
      <c r="E64" s="9">
        <v>6213276.4000000004</v>
      </c>
      <c r="F64" s="9">
        <v>0</v>
      </c>
      <c r="G64" s="9">
        <v>6213276.4000000004</v>
      </c>
    </row>
    <row r="65" spans="1:7" ht="16.149999999999999" thickBot="1">
      <c r="A65" s="28" t="s">
        <v>91</v>
      </c>
      <c r="B65" s="7">
        <v>0</v>
      </c>
      <c r="C65" s="8">
        <v>2753582.95</v>
      </c>
      <c r="D65" s="9">
        <v>25815.020000000004</v>
      </c>
      <c r="E65" s="9">
        <v>2556886.71</v>
      </c>
      <c r="F65" s="9">
        <v>3605</v>
      </c>
      <c r="G65" s="9">
        <v>2553281.71</v>
      </c>
    </row>
    <row r="66" spans="1:7" ht="16.149999999999999" thickBot="1">
      <c r="A66" s="28" t="s">
        <v>92</v>
      </c>
      <c r="B66" s="10">
        <v>8225962</v>
      </c>
      <c r="C66" s="8">
        <v>10479326.76</v>
      </c>
      <c r="D66" s="9">
        <v>0</v>
      </c>
      <c r="E66" s="9">
        <v>10479326.76</v>
      </c>
      <c r="F66" s="9">
        <v>0</v>
      </c>
      <c r="G66" s="9">
        <v>10479326.76</v>
      </c>
    </row>
    <row r="67" spans="1:7" ht="16.149999999999999" thickBot="1">
      <c r="A67" s="28" t="s">
        <v>93</v>
      </c>
      <c r="B67" s="7">
        <v>0</v>
      </c>
      <c r="C67" s="8">
        <v>1436488.81</v>
      </c>
      <c r="D67" s="9">
        <v>2748.84</v>
      </c>
      <c r="E67" s="9">
        <v>1428847.07</v>
      </c>
      <c r="F67" s="9">
        <v>0</v>
      </c>
      <c r="G67" s="9">
        <v>1428847.07</v>
      </c>
    </row>
    <row r="68" spans="1:7" ht="16.149999999999999" thickBot="1">
      <c r="A68" s="29" t="s">
        <v>94</v>
      </c>
      <c r="B68" s="11">
        <v>10587402.300000001</v>
      </c>
      <c r="C68" s="12">
        <v>13487643.940000001</v>
      </c>
      <c r="D68" s="12">
        <v>0</v>
      </c>
      <c r="E68" s="12">
        <v>13487643.939999999</v>
      </c>
      <c r="F68" s="9">
        <v>0</v>
      </c>
      <c r="G68" s="9">
        <v>13487643.939999999</v>
      </c>
    </row>
    <row r="69" spans="1:7" ht="16.149999999999999" thickBot="1">
      <c r="A69" s="13" t="s">
        <v>95</v>
      </c>
      <c r="B69" s="14">
        <f>SUM(B2:B68)</f>
        <v>262516937</v>
      </c>
      <c r="C69" s="15">
        <f t="shared" ref="C69:G69" si="0">SUM(C2:C68)</f>
        <v>473831607.57999992</v>
      </c>
      <c r="D69" s="16">
        <f t="shared" si="0"/>
        <v>15273867.239999996</v>
      </c>
      <c r="E69" s="16">
        <f t="shared" si="0"/>
        <v>396992372.40999991</v>
      </c>
      <c r="F69" s="16">
        <f t="shared" si="0"/>
        <v>5066088.45</v>
      </c>
      <c r="G69" s="16">
        <f t="shared" si="0"/>
        <v>391926283.95999992</v>
      </c>
    </row>
  </sheetData>
  <conditionalFormatting sqref="A2:A68">
    <cfRule type="expression" dxfId="1" priority="1">
      <formula>D2=0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K69"/>
  <sheetViews>
    <sheetView topLeftCell="A58" workbookViewId="0">
      <selection activeCell="N14" sqref="N14"/>
    </sheetView>
  </sheetViews>
  <sheetFormatPr defaultRowHeight="14.45"/>
  <cols>
    <col min="1" max="1" width="18.140625" customWidth="1"/>
    <col min="2" max="2" width="18.28515625" customWidth="1"/>
    <col min="3" max="3" width="19.28515625" customWidth="1"/>
    <col min="4" max="4" width="21.7109375" customWidth="1"/>
    <col min="5" max="5" width="27.7109375" customWidth="1"/>
    <col min="6" max="6" width="16.140625" customWidth="1"/>
    <col min="7" max="7" width="23.140625" customWidth="1"/>
    <col min="9" max="10" width="13.140625" bestFit="1" customWidth="1"/>
  </cols>
  <sheetData>
    <row r="1" spans="1:11" ht="63" thickBot="1">
      <c r="A1" s="5" t="s">
        <v>23</v>
      </c>
      <c r="B1" s="6" t="s">
        <v>101</v>
      </c>
      <c r="C1" s="6" t="s">
        <v>104</v>
      </c>
      <c r="D1" s="6" t="str">
        <f>"DHS funds Paid
"&amp;TEXT(K2,"mmmm")&amp;" 1 - "&amp;DAY(EOMONTH(K2,0))</f>
        <v>DHS funds Paid
April 1 - 30</v>
      </c>
      <c r="E1" s="6" t="s">
        <v>103</v>
      </c>
      <c r="F1" s="26" t="str">
        <f>"DHS funds Obligated 
"&amp;TEXT(K2,"mmmm")&amp;" 1 - "&amp;DAY(EOMONTH(K2,0))</f>
        <v>DHS funds Obligated 
April 1 - 30</v>
      </c>
      <c r="G1" s="26" t="s">
        <v>99</v>
      </c>
    </row>
    <row r="2" spans="1:11" ht="16.149999999999999" thickBot="1">
      <c r="A2" s="28" t="s">
        <v>28</v>
      </c>
      <c r="B2" s="7">
        <v>0</v>
      </c>
      <c r="C2" s="8">
        <v>6774933.2000000002</v>
      </c>
      <c r="D2" s="9">
        <v>395402.79</v>
      </c>
      <c r="E2" s="9">
        <v>1661866.49</v>
      </c>
      <c r="F2" s="9">
        <v>0</v>
      </c>
      <c r="G2" s="9">
        <v>1661866.49</v>
      </c>
      <c r="K2" s="27">
        <f>'Combined Report Numbers'!F1</f>
        <v>44652</v>
      </c>
    </row>
    <row r="3" spans="1:11" ht="16.149999999999999" thickBot="1">
      <c r="A3" s="28" t="s">
        <v>29</v>
      </c>
      <c r="B3" s="10">
        <v>36234405.899999999</v>
      </c>
      <c r="C3" s="8">
        <v>50660409.180000007</v>
      </c>
      <c r="D3" s="9">
        <v>0</v>
      </c>
      <c r="E3" s="9">
        <v>0</v>
      </c>
      <c r="F3" s="9">
        <v>0</v>
      </c>
      <c r="G3" s="9">
        <v>0</v>
      </c>
      <c r="I3" s="25"/>
      <c r="J3" s="25"/>
    </row>
    <row r="4" spans="1:11" ht="16.149999999999999" thickBot="1">
      <c r="A4" s="28" t="s">
        <v>30</v>
      </c>
      <c r="B4" s="7">
        <v>0</v>
      </c>
      <c r="C4" s="8">
        <v>4257640.5999999996</v>
      </c>
      <c r="D4" s="9">
        <v>307270.02999999997</v>
      </c>
      <c r="E4" s="9">
        <v>3659.91</v>
      </c>
      <c r="F4" s="9">
        <v>0</v>
      </c>
      <c r="G4" s="9">
        <v>3659.91</v>
      </c>
    </row>
    <row r="5" spans="1:11" ht="16.149999999999999" thickBot="1">
      <c r="A5" s="28" t="s">
        <v>31</v>
      </c>
      <c r="B5" s="7">
        <v>0</v>
      </c>
      <c r="C5" s="8">
        <v>10781660.09</v>
      </c>
      <c r="D5" s="9">
        <v>343548.45</v>
      </c>
      <c r="E5" s="9">
        <v>1577591.84</v>
      </c>
      <c r="F5" s="9">
        <v>13667.519999999999</v>
      </c>
      <c r="G5" s="9">
        <v>1563924.32</v>
      </c>
    </row>
    <row r="6" spans="1:11" ht="16.149999999999999" thickBot="1">
      <c r="A6" s="28" t="s">
        <v>32</v>
      </c>
      <c r="B6" s="7">
        <v>0</v>
      </c>
      <c r="C6" s="8">
        <v>3149608.3</v>
      </c>
      <c r="D6" s="9">
        <v>121170.41</v>
      </c>
      <c r="E6" s="9">
        <v>1855050.27</v>
      </c>
      <c r="F6" s="9">
        <v>0</v>
      </c>
      <c r="G6" s="9">
        <v>1855050.27</v>
      </c>
    </row>
    <row r="7" spans="1:11" ht="16.149999999999999" thickBot="1">
      <c r="A7" s="28" t="s">
        <v>33</v>
      </c>
      <c r="B7" s="10">
        <v>12549393.6</v>
      </c>
      <c r="C7" s="8">
        <v>17545683.390000001</v>
      </c>
      <c r="D7" s="9">
        <v>843134.64</v>
      </c>
      <c r="E7" s="9">
        <v>3861360.01</v>
      </c>
      <c r="F7" s="9">
        <v>0</v>
      </c>
      <c r="G7" s="9">
        <v>3861360.01</v>
      </c>
    </row>
    <row r="8" spans="1:11" ht="16.149999999999999" thickBot="1">
      <c r="A8" s="28" t="s">
        <v>34</v>
      </c>
      <c r="B8" s="7">
        <v>0</v>
      </c>
      <c r="C8" s="8">
        <v>8012730.3099999996</v>
      </c>
      <c r="D8" s="9">
        <v>716137.89000000013</v>
      </c>
      <c r="E8" s="9">
        <v>1184151.3</v>
      </c>
      <c r="F8" s="9">
        <v>134295.65</v>
      </c>
      <c r="G8" s="9">
        <v>1049855.6500000001</v>
      </c>
    </row>
    <row r="9" spans="1:11" ht="16.149999999999999" thickBot="1">
      <c r="A9" s="28" t="s">
        <v>35</v>
      </c>
      <c r="B9" s="7">
        <v>0</v>
      </c>
      <c r="C9" s="8">
        <v>4219461.26</v>
      </c>
      <c r="D9" s="9">
        <v>262695.07999999996</v>
      </c>
      <c r="E9" s="9">
        <v>1527161.56</v>
      </c>
      <c r="F9" s="9">
        <v>0</v>
      </c>
      <c r="G9" s="9">
        <v>1527161.56</v>
      </c>
    </row>
    <row r="10" spans="1:11" ht="16.149999999999999" thickBot="1">
      <c r="A10" s="28" t="s">
        <v>36</v>
      </c>
      <c r="B10" s="10">
        <v>18720516.199999999</v>
      </c>
      <c r="C10" s="8">
        <v>22969300.510000002</v>
      </c>
      <c r="D10" s="9">
        <v>2448187.52</v>
      </c>
      <c r="E10" s="9">
        <v>10019542.4</v>
      </c>
      <c r="F10" s="9">
        <v>0</v>
      </c>
      <c r="G10" s="9">
        <v>10019542.4</v>
      </c>
    </row>
    <row r="11" spans="1:11" ht="16.149999999999999" thickBot="1">
      <c r="A11" s="28" t="s">
        <v>37</v>
      </c>
      <c r="B11" s="7">
        <v>0</v>
      </c>
      <c r="C11" s="8">
        <v>8512144.8300000001</v>
      </c>
      <c r="D11" s="9">
        <v>587785.06999999995</v>
      </c>
      <c r="E11" s="9">
        <v>1865572.1</v>
      </c>
      <c r="F11" s="9">
        <v>0</v>
      </c>
      <c r="G11" s="9">
        <v>1865572.1</v>
      </c>
    </row>
    <row r="12" spans="1:11" ht="16.149999999999999" thickBot="1">
      <c r="A12" s="28" t="s">
        <v>38</v>
      </c>
      <c r="B12" s="7">
        <v>0</v>
      </c>
      <c r="C12" s="8">
        <v>9303117.709999999</v>
      </c>
      <c r="D12" s="9">
        <v>116253.44</v>
      </c>
      <c r="E12" s="9">
        <v>6746103.6799999997</v>
      </c>
      <c r="F12" s="9">
        <v>0</v>
      </c>
      <c r="G12" s="9">
        <v>6746103.6799999997</v>
      </c>
    </row>
    <row r="13" spans="1:11" ht="16.149999999999999" thickBot="1">
      <c r="A13" s="28" t="s">
        <v>39</v>
      </c>
      <c r="B13" s="7">
        <v>0</v>
      </c>
      <c r="C13" s="8">
        <v>317768.87</v>
      </c>
      <c r="D13" s="9">
        <v>0</v>
      </c>
      <c r="E13" s="9">
        <v>25267.31</v>
      </c>
      <c r="F13" s="9">
        <v>0</v>
      </c>
      <c r="G13" s="9">
        <v>25267.31</v>
      </c>
    </row>
    <row r="14" spans="1:11" ht="16.149999999999999" thickBot="1">
      <c r="A14" s="28" t="s">
        <v>40</v>
      </c>
      <c r="B14" s="7">
        <v>0</v>
      </c>
      <c r="C14" s="8">
        <v>2953125</v>
      </c>
      <c r="D14" s="9">
        <v>0</v>
      </c>
      <c r="E14" s="9">
        <v>0</v>
      </c>
      <c r="F14" s="9">
        <v>0</v>
      </c>
      <c r="G14" s="9">
        <v>0</v>
      </c>
    </row>
    <row r="15" spans="1:11" ht="16.149999999999999" thickBot="1">
      <c r="A15" s="28" t="s">
        <v>41</v>
      </c>
      <c r="B15" s="7">
        <v>0</v>
      </c>
      <c r="C15" s="8">
        <v>11603529.93</v>
      </c>
      <c r="D15" s="9">
        <v>823874.63</v>
      </c>
      <c r="E15" s="9">
        <v>2431207.67</v>
      </c>
      <c r="F15" s="9">
        <v>0</v>
      </c>
      <c r="G15" s="9">
        <v>2431207.67</v>
      </c>
    </row>
    <row r="16" spans="1:11" ht="16.149999999999999" thickBot="1">
      <c r="A16" s="28" t="s">
        <v>42</v>
      </c>
      <c r="B16" s="10">
        <v>15643059.699999999</v>
      </c>
      <c r="C16" s="8">
        <v>18885626.18</v>
      </c>
      <c r="D16" s="9">
        <v>495835.47000000003</v>
      </c>
      <c r="E16" s="9">
        <v>15184758.800000001</v>
      </c>
      <c r="F16" s="9">
        <v>0</v>
      </c>
      <c r="G16" s="9">
        <v>15184758.800000001</v>
      </c>
    </row>
    <row r="17" spans="1:7" ht="16.149999999999999" thickBot="1">
      <c r="A17" s="28" t="s">
        <v>43</v>
      </c>
      <c r="B17" s="7">
        <v>0</v>
      </c>
      <c r="C17" s="8">
        <v>2528078.9300000002</v>
      </c>
      <c r="D17" s="9">
        <v>191695.26</v>
      </c>
      <c r="E17" s="9">
        <v>248028.96</v>
      </c>
      <c r="F17" s="9">
        <v>0</v>
      </c>
      <c r="G17" s="9">
        <v>248028.96</v>
      </c>
    </row>
    <row r="18" spans="1:7" ht="16.149999999999999" thickBot="1">
      <c r="A18" s="28" t="s">
        <v>44</v>
      </c>
      <c r="B18" s="7">
        <v>0</v>
      </c>
      <c r="C18" s="8">
        <v>5212625.41</v>
      </c>
      <c r="D18" s="9">
        <v>0</v>
      </c>
      <c r="E18" s="9">
        <v>0</v>
      </c>
      <c r="F18" s="9">
        <v>0</v>
      </c>
      <c r="G18" s="9">
        <v>0</v>
      </c>
    </row>
    <row r="19" spans="1:7" ht="16.149999999999999" thickBot="1">
      <c r="A19" s="28" t="s">
        <v>45</v>
      </c>
      <c r="B19" s="7">
        <v>0</v>
      </c>
      <c r="C19" s="8">
        <v>2064599.81</v>
      </c>
      <c r="D19" s="9">
        <v>0</v>
      </c>
      <c r="E19" s="9">
        <v>0</v>
      </c>
      <c r="F19" s="9">
        <v>0</v>
      </c>
      <c r="G19" s="9">
        <v>0</v>
      </c>
    </row>
    <row r="20" spans="1:7" ht="16.149999999999999" thickBot="1">
      <c r="A20" s="28" t="s">
        <v>46</v>
      </c>
      <c r="B20" s="7">
        <v>0</v>
      </c>
      <c r="C20" s="8">
        <v>4272702</v>
      </c>
      <c r="D20" s="9">
        <v>0</v>
      </c>
      <c r="E20" s="9">
        <v>608524.72</v>
      </c>
      <c r="F20" s="9">
        <v>0</v>
      </c>
      <c r="G20" s="9">
        <v>608524.72</v>
      </c>
    </row>
    <row r="21" spans="1:7" ht="16.149999999999999" thickBot="1">
      <c r="A21" s="28" t="s">
        <v>47</v>
      </c>
      <c r="B21" s="7">
        <v>0</v>
      </c>
      <c r="C21" s="8">
        <v>6047326.6299999999</v>
      </c>
      <c r="D21" s="9">
        <v>405663.60000000003</v>
      </c>
      <c r="E21" s="9">
        <v>157369.81</v>
      </c>
      <c r="F21" s="9">
        <v>27797.71</v>
      </c>
      <c r="G21" s="9">
        <v>129572.1</v>
      </c>
    </row>
    <row r="22" spans="1:7" ht="16.149999999999999" thickBot="1">
      <c r="A22" s="28" t="s">
        <v>48</v>
      </c>
      <c r="B22" s="10">
        <v>7549647.7999999998</v>
      </c>
      <c r="C22" s="8">
        <v>1590441</v>
      </c>
      <c r="D22" s="9">
        <v>0</v>
      </c>
      <c r="E22" s="9">
        <v>742376.91</v>
      </c>
      <c r="F22" s="9">
        <v>0</v>
      </c>
      <c r="G22" s="9">
        <v>742376.91</v>
      </c>
    </row>
    <row r="23" spans="1:7" ht="16.149999999999999" thickBot="1">
      <c r="A23" s="28" t="s">
        <v>49</v>
      </c>
      <c r="B23" s="10">
        <v>8292455.4000000004</v>
      </c>
      <c r="C23" s="8">
        <v>10011354.300000001</v>
      </c>
      <c r="D23" s="9">
        <v>43726.11</v>
      </c>
      <c r="E23" s="9">
        <v>2100185.5099999998</v>
      </c>
      <c r="F23" s="9">
        <v>0</v>
      </c>
      <c r="G23" s="9">
        <v>2100185.5099999998</v>
      </c>
    </row>
    <row r="24" spans="1:7" ht="16.149999999999999" thickBot="1">
      <c r="A24" s="28" t="s">
        <v>50</v>
      </c>
      <c r="B24" s="10">
        <v>16887319.800000001</v>
      </c>
      <c r="C24" s="8">
        <v>23610668.16</v>
      </c>
      <c r="D24" s="9">
        <v>1762405.95</v>
      </c>
      <c r="E24" s="9">
        <v>2046736.97</v>
      </c>
      <c r="F24" s="9">
        <v>1622553</v>
      </c>
      <c r="G24" s="9">
        <v>424183.97</v>
      </c>
    </row>
    <row r="25" spans="1:7" ht="16.149999999999999" thickBot="1">
      <c r="A25" s="28" t="s">
        <v>51</v>
      </c>
      <c r="B25" s="7">
        <v>0</v>
      </c>
      <c r="C25" s="8">
        <v>1872456.78</v>
      </c>
      <c r="D25" s="9">
        <v>129204.69</v>
      </c>
      <c r="E25" s="9">
        <v>392096.81</v>
      </c>
      <c r="F25" s="9">
        <v>0</v>
      </c>
      <c r="G25" s="9">
        <v>392096.81</v>
      </c>
    </row>
    <row r="26" spans="1:7" ht="16.149999999999999" thickBot="1">
      <c r="A26" s="28" t="s">
        <v>52</v>
      </c>
      <c r="B26" s="10">
        <v>8037065.9000000004</v>
      </c>
      <c r="C26" s="8">
        <v>11236862.85</v>
      </c>
      <c r="D26" s="9">
        <v>778662.44</v>
      </c>
      <c r="E26" s="9">
        <v>836384.91</v>
      </c>
      <c r="F26" s="9">
        <v>0</v>
      </c>
      <c r="G26" s="9">
        <v>836384.91</v>
      </c>
    </row>
    <row r="27" spans="1:7" ht="16.149999999999999" thickBot="1">
      <c r="A27" s="28" t="s">
        <v>53</v>
      </c>
      <c r="B27" s="7">
        <v>0</v>
      </c>
      <c r="C27" s="8">
        <v>6004494.75</v>
      </c>
      <c r="D27" s="9">
        <v>0</v>
      </c>
      <c r="E27" s="9">
        <v>2079917.54</v>
      </c>
      <c r="F27" s="9">
        <v>0</v>
      </c>
      <c r="G27" s="9">
        <v>2079917.54</v>
      </c>
    </row>
    <row r="28" spans="1:7" ht="16.149999999999999" thickBot="1">
      <c r="A28" s="28" t="s">
        <v>54</v>
      </c>
      <c r="B28" s="7">
        <v>0</v>
      </c>
      <c r="C28" s="8">
        <v>77650.670000000042</v>
      </c>
      <c r="D28" s="9">
        <v>0</v>
      </c>
      <c r="E28" s="9">
        <v>26021.23</v>
      </c>
      <c r="F28" s="9">
        <v>0</v>
      </c>
      <c r="G28" s="9">
        <v>26021.23</v>
      </c>
    </row>
    <row r="29" spans="1:7" ht="16.149999999999999" thickBot="1">
      <c r="A29" s="28" t="s">
        <v>55</v>
      </c>
      <c r="B29" s="7">
        <v>0</v>
      </c>
      <c r="C29" s="8">
        <v>11077750</v>
      </c>
      <c r="D29" s="9">
        <v>784419.23</v>
      </c>
      <c r="E29" s="9">
        <v>109610.22</v>
      </c>
      <c r="F29" s="9">
        <v>0</v>
      </c>
      <c r="G29" s="9">
        <v>109610.22</v>
      </c>
    </row>
    <row r="30" spans="1:7" ht="16.149999999999999" thickBot="1">
      <c r="A30" s="28" t="s">
        <v>56</v>
      </c>
      <c r="B30" s="7">
        <v>0</v>
      </c>
      <c r="C30" s="8">
        <v>955642.51</v>
      </c>
      <c r="D30" s="9">
        <v>60609.770000000004</v>
      </c>
      <c r="E30" s="9">
        <v>217712.58</v>
      </c>
      <c r="F30" s="9">
        <v>0</v>
      </c>
      <c r="G30" s="9">
        <v>217712.58</v>
      </c>
    </row>
    <row r="31" spans="1:7" ht="16.149999999999999" thickBot="1">
      <c r="A31" s="28" t="s">
        <v>57</v>
      </c>
      <c r="B31" s="7">
        <v>0</v>
      </c>
      <c r="C31" s="8">
        <v>1796402.9400000002</v>
      </c>
      <c r="D31" s="9">
        <v>0</v>
      </c>
      <c r="E31" s="9">
        <v>916497.71</v>
      </c>
      <c r="F31" s="9">
        <v>0</v>
      </c>
      <c r="G31" s="9">
        <v>916497.71</v>
      </c>
    </row>
    <row r="32" spans="1:7" ht="16.149999999999999" thickBot="1">
      <c r="A32" s="28" t="s">
        <v>58</v>
      </c>
      <c r="B32" s="7">
        <v>0</v>
      </c>
      <c r="C32" s="8">
        <v>2969134.58</v>
      </c>
      <c r="D32" s="9">
        <v>146165.54</v>
      </c>
      <c r="E32" s="9">
        <v>1208259.08</v>
      </c>
      <c r="F32" s="9">
        <v>11962.37</v>
      </c>
      <c r="G32" s="9">
        <v>1196296.71</v>
      </c>
    </row>
    <row r="33" spans="1:7" ht="16.149999999999999" thickBot="1">
      <c r="A33" s="28" t="s">
        <v>59</v>
      </c>
      <c r="B33" s="7">
        <v>0</v>
      </c>
      <c r="C33" s="8">
        <v>2036291.4200000004</v>
      </c>
      <c r="D33" s="9">
        <v>122669.9</v>
      </c>
      <c r="E33" s="9">
        <v>714288.82</v>
      </c>
      <c r="F33" s="9">
        <v>32492.97</v>
      </c>
      <c r="G33" s="9">
        <v>681795.85</v>
      </c>
    </row>
    <row r="34" spans="1:7" ht="16.149999999999999" thickBot="1">
      <c r="A34" s="28" t="s">
        <v>60</v>
      </c>
      <c r="B34" s="7">
        <v>0</v>
      </c>
      <c r="C34" s="8">
        <v>2434456.7400000002</v>
      </c>
      <c r="D34" s="9">
        <v>151181.72999999998</v>
      </c>
      <c r="E34" s="9">
        <v>611750.19999999995</v>
      </c>
      <c r="F34" s="9">
        <v>0</v>
      </c>
      <c r="G34" s="9">
        <v>611750.19999999995</v>
      </c>
    </row>
    <row r="35" spans="1:7" ht="16.149999999999999" thickBot="1">
      <c r="A35" s="28" t="s">
        <v>61</v>
      </c>
      <c r="B35" s="7">
        <v>0</v>
      </c>
      <c r="C35" s="8">
        <v>796467.24</v>
      </c>
      <c r="D35" s="9">
        <v>57711.850000000006</v>
      </c>
      <c r="E35" s="9">
        <v>439588.38</v>
      </c>
      <c r="F35" s="9">
        <v>4093.33</v>
      </c>
      <c r="G35" s="9">
        <v>435495.05</v>
      </c>
    </row>
    <row r="36" spans="1:7" ht="16.149999999999999" thickBot="1">
      <c r="A36" s="28" t="s">
        <v>62</v>
      </c>
      <c r="B36" s="10">
        <v>6247641.2000000002</v>
      </c>
      <c r="C36" s="8">
        <v>7542681.4199999999</v>
      </c>
      <c r="D36" s="9">
        <v>0</v>
      </c>
      <c r="E36" s="9">
        <v>2018090.71</v>
      </c>
      <c r="F36" s="9">
        <v>0</v>
      </c>
      <c r="G36" s="9">
        <v>2018090.71</v>
      </c>
    </row>
    <row r="37" spans="1:7" ht="16.149999999999999" thickBot="1">
      <c r="A37" s="28" t="s">
        <v>63</v>
      </c>
      <c r="B37" s="10">
        <v>16260899</v>
      </c>
      <c r="C37" s="8">
        <v>19631534.120000001</v>
      </c>
      <c r="D37" s="9">
        <v>3195501.1900000004</v>
      </c>
      <c r="E37" s="9">
        <v>6555729.6200000001</v>
      </c>
      <c r="F37" s="9">
        <v>0</v>
      </c>
      <c r="G37" s="9">
        <v>6555729.6200000001</v>
      </c>
    </row>
    <row r="38" spans="1:7" ht="16.149999999999999" thickBot="1">
      <c r="A38" s="28" t="s">
        <v>64</v>
      </c>
      <c r="B38" s="7">
        <v>0</v>
      </c>
      <c r="C38" s="8">
        <v>5624150.1900000004</v>
      </c>
      <c r="D38" s="9">
        <v>132884.64000000001</v>
      </c>
      <c r="E38" s="9">
        <v>2328297.7000000002</v>
      </c>
      <c r="F38" s="9">
        <v>42478.58</v>
      </c>
      <c r="G38" s="9">
        <v>2285819.12</v>
      </c>
    </row>
    <row r="39" spans="1:7" ht="16.149999999999999" thickBot="1">
      <c r="A39" s="28" t="s">
        <v>65</v>
      </c>
      <c r="B39" s="7">
        <v>0</v>
      </c>
      <c r="C39" s="8">
        <v>6155579.7200000007</v>
      </c>
      <c r="D39" s="9">
        <v>70600.570000000007</v>
      </c>
      <c r="E39" s="9">
        <v>1200388.3</v>
      </c>
      <c r="F39" s="9">
        <v>0</v>
      </c>
      <c r="G39" s="9">
        <v>1200388.3</v>
      </c>
    </row>
    <row r="40" spans="1:7" ht="16.149999999999999" thickBot="1">
      <c r="A40" s="28" t="s">
        <v>66</v>
      </c>
      <c r="B40" s="10">
        <v>11004542</v>
      </c>
      <c r="C40" s="8">
        <v>14570969.34</v>
      </c>
      <c r="D40" s="9">
        <v>184619.78999999998</v>
      </c>
      <c r="E40" s="9">
        <v>3720513.28</v>
      </c>
      <c r="F40" s="9">
        <v>0</v>
      </c>
      <c r="G40" s="9">
        <v>3720513.28</v>
      </c>
    </row>
    <row r="41" spans="1:7" ht="16.149999999999999" thickBot="1">
      <c r="A41" s="28" t="s">
        <v>67</v>
      </c>
      <c r="B41" s="10">
        <v>9458051.5999999996</v>
      </c>
      <c r="C41" s="8">
        <v>13223585.6</v>
      </c>
      <c r="D41" s="9">
        <v>0</v>
      </c>
      <c r="E41" s="9">
        <v>4804949.45</v>
      </c>
      <c r="F41" s="9">
        <v>0</v>
      </c>
      <c r="G41" s="9">
        <v>4804949.45</v>
      </c>
    </row>
    <row r="42" spans="1:7" ht="16.149999999999999" thickBot="1">
      <c r="A42" s="28" t="s">
        <v>68</v>
      </c>
      <c r="B42" s="7">
        <v>0</v>
      </c>
      <c r="C42" s="8">
        <v>7451709.6200000001</v>
      </c>
      <c r="D42" s="9">
        <v>90</v>
      </c>
      <c r="E42" s="9">
        <v>0.27</v>
      </c>
      <c r="F42" s="9">
        <v>0</v>
      </c>
      <c r="G42" s="9">
        <v>0.27</v>
      </c>
    </row>
    <row r="43" spans="1:7" ht="16.149999999999999" thickBot="1">
      <c r="A43" s="28" t="s">
        <v>69</v>
      </c>
      <c r="B43" s="7">
        <v>0</v>
      </c>
      <c r="C43" s="8">
        <v>2671918.58</v>
      </c>
      <c r="D43" s="9">
        <v>35859.060000000005</v>
      </c>
      <c r="E43" s="9">
        <v>1242953.6599999999</v>
      </c>
      <c r="F43" s="9">
        <v>0</v>
      </c>
      <c r="G43" s="9">
        <v>1242953.6599999999</v>
      </c>
    </row>
    <row r="44" spans="1:7" ht="16.149999999999999" thickBot="1">
      <c r="A44" s="28" t="s">
        <v>70</v>
      </c>
      <c r="B44" s="7">
        <v>0</v>
      </c>
      <c r="C44" s="8">
        <v>7196849.6900000004</v>
      </c>
      <c r="D44" s="9">
        <v>657571.96</v>
      </c>
      <c r="E44" s="9">
        <v>1159573.57</v>
      </c>
      <c r="F44" s="9">
        <v>124102.93</v>
      </c>
      <c r="G44" s="9">
        <v>1035470.6400000001</v>
      </c>
    </row>
    <row r="45" spans="1:7" ht="16.149999999999999" thickBot="1">
      <c r="A45" s="28" t="s">
        <v>71</v>
      </c>
      <c r="B45" s="7">
        <v>0</v>
      </c>
      <c r="C45" s="8">
        <v>2603673.2599999998</v>
      </c>
      <c r="D45" s="9">
        <v>161386.51999999999</v>
      </c>
      <c r="E45" s="9">
        <v>857090.52</v>
      </c>
      <c r="F45" s="9">
        <v>5349.13</v>
      </c>
      <c r="G45" s="9">
        <v>851741.39</v>
      </c>
    </row>
    <row r="46" spans="1:7" ht="16.149999999999999" thickBot="1">
      <c r="A46" s="28" t="s">
        <v>72</v>
      </c>
      <c r="B46" s="7">
        <v>0</v>
      </c>
      <c r="C46" s="8">
        <v>12167039.1</v>
      </c>
      <c r="D46" s="9">
        <v>396786.86000000004</v>
      </c>
      <c r="E46" s="9">
        <v>250145.23</v>
      </c>
      <c r="F46" s="9">
        <v>0</v>
      </c>
      <c r="G46" s="9">
        <v>250145.23</v>
      </c>
    </row>
    <row r="47" spans="1:7" ht="16.149999999999999" thickBot="1">
      <c r="A47" s="28" t="s">
        <v>73</v>
      </c>
      <c r="B47" s="10">
        <v>24758714.800000001</v>
      </c>
      <c r="C47" s="8">
        <v>29890816.949999999</v>
      </c>
      <c r="D47" s="9">
        <v>1970140.0099999998</v>
      </c>
      <c r="E47" s="9">
        <v>7924394.9100000001</v>
      </c>
      <c r="F47" s="9">
        <v>0</v>
      </c>
      <c r="G47" s="9">
        <v>7924394.9100000001</v>
      </c>
    </row>
    <row r="48" spans="1:7" ht="16.149999999999999" thickBot="1">
      <c r="A48" s="28" t="s">
        <v>74</v>
      </c>
      <c r="B48" s="7">
        <v>0</v>
      </c>
      <c r="C48" s="8">
        <v>1239211.3499999999</v>
      </c>
      <c r="D48" s="9">
        <v>68708.340000000011</v>
      </c>
      <c r="E48" s="9">
        <v>585005.21</v>
      </c>
      <c r="F48" s="9">
        <v>0</v>
      </c>
      <c r="G48" s="9">
        <v>585005.21</v>
      </c>
    </row>
    <row r="49" spans="1:7" ht="16.149999999999999" thickBot="1">
      <c r="A49" s="28" t="s">
        <v>75</v>
      </c>
      <c r="B49" s="10">
        <v>9096555.3000000007</v>
      </c>
      <c r="C49" s="8">
        <v>10111500.960000001</v>
      </c>
      <c r="D49" s="9">
        <v>0</v>
      </c>
      <c r="E49" s="9">
        <v>1422359.03</v>
      </c>
      <c r="F49" s="9">
        <v>0</v>
      </c>
      <c r="G49" s="9">
        <v>1422359.03</v>
      </c>
    </row>
    <row r="50" spans="1:7" ht="16.149999999999999" thickBot="1">
      <c r="A50" s="28" t="s">
        <v>76</v>
      </c>
      <c r="B50" s="7">
        <v>0</v>
      </c>
      <c r="C50" s="8">
        <v>6491359.8499999996</v>
      </c>
      <c r="D50" s="9">
        <v>407278.42</v>
      </c>
      <c r="E50" s="9">
        <v>489277.26</v>
      </c>
      <c r="F50" s="9">
        <v>0</v>
      </c>
      <c r="G50" s="9">
        <v>489277.26</v>
      </c>
    </row>
    <row r="51" spans="1:7" ht="16.149999999999999" thickBot="1">
      <c r="A51" s="28" t="s">
        <v>77</v>
      </c>
      <c r="B51" s="7">
        <v>0</v>
      </c>
      <c r="C51" s="8">
        <v>1574257.34</v>
      </c>
      <c r="D51" s="9">
        <v>42447.87</v>
      </c>
      <c r="E51" s="9">
        <v>809441.56</v>
      </c>
      <c r="F51" s="9">
        <v>0</v>
      </c>
      <c r="G51" s="9">
        <v>809441.56</v>
      </c>
    </row>
    <row r="52" spans="1:7" ht="16.149999999999999" thickBot="1">
      <c r="A52" s="28" t="s">
        <v>78</v>
      </c>
      <c r="B52" s="10">
        <v>47200241.700000003</v>
      </c>
      <c r="C52" s="8">
        <v>65992073.020000003</v>
      </c>
      <c r="D52" s="9">
        <v>389814.87</v>
      </c>
      <c r="E52" s="9">
        <v>13466699.949999999</v>
      </c>
      <c r="F52" s="9">
        <v>12060.08</v>
      </c>
      <c r="G52" s="9">
        <v>13454639.869999999</v>
      </c>
    </row>
    <row r="53" spans="1:7" ht="16.149999999999999" thickBot="1">
      <c r="A53" s="28" t="s">
        <v>79</v>
      </c>
      <c r="B53" s="7">
        <v>0</v>
      </c>
      <c r="C53" s="8">
        <v>3670574.87</v>
      </c>
      <c r="D53" s="9">
        <v>167598.42000000001</v>
      </c>
      <c r="E53" s="9">
        <v>1056000.76</v>
      </c>
      <c r="F53" s="9">
        <v>243938.03999999998</v>
      </c>
      <c r="G53" s="9">
        <v>812062.71999999997</v>
      </c>
    </row>
    <row r="54" spans="1:7" ht="16.149999999999999" thickBot="1">
      <c r="A54" s="28" t="s">
        <v>80</v>
      </c>
      <c r="B54" s="7">
        <v>0</v>
      </c>
      <c r="C54" s="8">
        <v>566119.02</v>
      </c>
      <c r="D54" s="9">
        <v>7372.85</v>
      </c>
      <c r="E54" s="9">
        <v>228933.94</v>
      </c>
      <c r="F54" s="9">
        <v>0</v>
      </c>
      <c r="G54" s="9">
        <v>228933.94</v>
      </c>
    </row>
    <row r="55" spans="1:7" ht="16.149999999999999" thickBot="1">
      <c r="A55" s="28" t="s">
        <v>81</v>
      </c>
      <c r="B55" s="7">
        <v>0</v>
      </c>
      <c r="C55" s="8">
        <v>9297224.3399999999</v>
      </c>
      <c r="D55" s="9">
        <v>650900.99</v>
      </c>
      <c r="E55" s="9">
        <v>830402.62</v>
      </c>
      <c r="F55" s="9">
        <v>0</v>
      </c>
      <c r="G55" s="9">
        <v>830402.62</v>
      </c>
    </row>
    <row r="56" spans="1:7" ht="16.149999999999999" thickBot="1">
      <c r="A56" s="28" t="s">
        <v>82</v>
      </c>
      <c r="B56" s="7">
        <v>0</v>
      </c>
      <c r="C56" s="8">
        <v>2655278.69</v>
      </c>
      <c r="D56" s="9">
        <v>183633.37</v>
      </c>
      <c r="E56" s="9">
        <v>1065255.69</v>
      </c>
      <c r="F56" s="9">
        <v>25991.9</v>
      </c>
      <c r="G56" s="9">
        <v>1039263.7899999999</v>
      </c>
    </row>
    <row r="57" spans="1:7" ht="16.149999999999999" thickBot="1">
      <c r="A57" s="28" t="s">
        <v>83</v>
      </c>
      <c r="B57" s="7">
        <v>0</v>
      </c>
      <c r="C57" s="8">
        <v>3933146.6500000004</v>
      </c>
      <c r="D57" s="9">
        <v>0</v>
      </c>
      <c r="E57" s="9">
        <v>1197428.3400000001</v>
      </c>
      <c r="F57" s="9">
        <v>0</v>
      </c>
      <c r="G57" s="9">
        <v>1197428.3400000001</v>
      </c>
    </row>
    <row r="58" spans="1:7" ht="16.149999999999999" thickBot="1">
      <c r="A58" s="28" t="s">
        <v>84</v>
      </c>
      <c r="B58" s="7">
        <v>0</v>
      </c>
      <c r="C58" s="8">
        <v>310229.53999999998</v>
      </c>
      <c r="D58" s="9">
        <v>0</v>
      </c>
      <c r="E58" s="9">
        <v>208753.24</v>
      </c>
      <c r="F58" s="9">
        <v>0</v>
      </c>
      <c r="G58" s="9">
        <v>208753.24</v>
      </c>
    </row>
    <row r="59" spans="1:7" ht="16.149999999999999" thickBot="1">
      <c r="A59" s="28" t="s">
        <v>85</v>
      </c>
      <c r="B59" s="7">
        <v>0</v>
      </c>
      <c r="C59" s="8">
        <v>2154881.0999999996</v>
      </c>
      <c r="D59" s="9">
        <v>62618.999999999993</v>
      </c>
      <c r="E59" s="9">
        <v>1015557.26</v>
      </c>
      <c r="F59" s="9">
        <v>0</v>
      </c>
      <c r="G59" s="9">
        <v>1015557.26</v>
      </c>
    </row>
    <row r="60" spans="1:7" ht="16.149999999999999" thickBot="1">
      <c r="A60" s="28" t="s">
        <v>86</v>
      </c>
      <c r="B60" s="7">
        <v>0</v>
      </c>
      <c r="C60" s="8">
        <v>1669768.02</v>
      </c>
      <c r="D60" s="9">
        <v>41316.26</v>
      </c>
      <c r="E60" s="9">
        <v>776332.04</v>
      </c>
      <c r="F60" s="9">
        <v>23842.41</v>
      </c>
      <c r="G60" s="9">
        <v>752489.63</v>
      </c>
    </row>
    <row r="61" spans="1:7" ht="16.149999999999999" thickBot="1">
      <c r="A61" s="28" t="s">
        <v>87</v>
      </c>
      <c r="B61" s="7">
        <v>0</v>
      </c>
      <c r="C61" s="8">
        <v>2954599.35</v>
      </c>
      <c r="D61" s="9">
        <v>189583.34999999998</v>
      </c>
      <c r="E61" s="9">
        <v>1250635.74</v>
      </c>
      <c r="F61" s="9">
        <v>19535.670000000002</v>
      </c>
      <c r="G61" s="9">
        <v>1231100.07</v>
      </c>
    </row>
    <row r="62" spans="1:7" ht="16.149999999999999" thickBot="1">
      <c r="A62" s="28" t="s">
        <v>88</v>
      </c>
      <c r="B62" s="7">
        <v>0</v>
      </c>
      <c r="C62" s="8">
        <v>2642130.6700000004</v>
      </c>
      <c r="D62" s="9">
        <v>126942.98</v>
      </c>
      <c r="E62" s="9">
        <v>231030.94</v>
      </c>
      <c r="F62" s="9">
        <v>12933.19</v>
      </c>
      <c r="G62" s="9">
        <v>218097.75</v>
      </c>
    </row>
    <row r="63" spans="1:7" ht="16.149999999999999" thickBot="1">
      <c r="A63" s="28" t="s">
        <v>89</v>
      </c>
      <c r="B63" s="7">
        <v>0</v>
      </c>
      <c r="C63" s="8">
        <v>2075522.8600000003</v>
      </c>
      <c r="D63" s="9">
        <v>67258.84</v>
      </c>
      <c r="E63" s="9">
        <v>318046.93</v>
      </c>
      <c r="F63" s="9">
        <v>0</v>
      </c>
      <c r="G63" s="9">
        <v>318046.93</v>
      </c>
    </row>
    <row r="64" spans="1:7" ht="16.149999999999999" thickBot="1">
      <c r="A64" s="28" t="s">
        <v>90</v>
      </c>
      <c r="B64" s="10">
        <v>6163941.5999999996</v>
      </c>
      <c r="C64" s="8">
        <v>7441632.2400000002</v>
      </c>
      <c r="D64" s="9">
        <v>525311.71000000008</v>
      </c>
      <c r="E64" s="9">
        <v>3840965.18</v>
      </c>
      <c r="F64" s="9">
        <v>309529.84000000003</v>
      </c>
      <c r="G64" s="9">
        <v>3531435.3400000003</v>
      </c>
    </row>
    <row r="65" spans="1:7" ht="16.149999999999999" thickBot="1">
      <c r="A65" s="28" t="s">
        <v>91</v>
      </c>
      <c r="B65" s="7">
        <v>0</v>
      </c>
      <c r="C65" s="8">
        <v>2013493.21</v>
      </c>
      <c r="D65" s="9">
        <v>54026.39</v>
      </c>
      <c r="E65" s="9">
        <v>984766.07</v>
      </c>
      <c r="F65" s="9">
        <v>7257.8</v>
      </c>
      <c r="G65" s="9">
        <v>977508.2699999999</v>
      </c>
    </row>
    <row r="66" spans="1:7" ht="16.149999999999999" thickBot="1">
      <c r="A66" s="28" t="s">
        <v>92</v>
      </c>
      <c r="B66" s="10">
        <v>10396118.5</v>
      </c>
      <c r="C66" s="8">
        <v>12643638.560000001</v>
      </c>
      <c r="D66" s="9">
        <v>938124.42000000016</v>
      </c>
      <c r="E66" s="9">
        <v>3071359.02</v>
      </c>
      <c r="F66" s="9">
        <v>0</v>
      </c>
      <c r="G66" s="9">
        <v>3071359.02</v>
      </c>
    </row>
    <row r="67" spans="1:7" ht="16.149999999999999" thickBot="1">
      <c r="A67" s="28" t="s">
        <v>93</v>
      </c>
      <c r="B67" s="7">
        <v>0</v>
      </c>
      <c r="C67" s="8">
        <v>710540.98</v>
      </c>
      <c r="D67" s="9">
        <v>51902.59</v>
      </c>
      <c r="E67" s="9">
        <v>281837.15999999997</v>
      </c>
      <c r="F67" s="9">
        <v>0</v>
      </c>
      <c r="G67" s="9">
        <v>281837.15999999997</v>
      </c>
    </row>
    <row r="68" spans="1:7" ht="16.149999999999999" thickBot="1">
      <c r="A68" s="29" t="s">
        <v>94</v>
      </c>
      <c r="B68" s="11">
        <v>13380549.1</v>
      </c>
      <c r="C68" s="12">
        <v>18707746.859999999</v>
      </c>
      <c r="D68" s="12">
        <v>0</v>
      </c>
      <c r="E68" s="12">
        <v>4478218.1900000004</v>
      </c>
      <c r="F68" s="9">
        <v>0</v>
      </c>
      <c r="G68" s="9">
        <v>4478218.1900000004</v>
      </c>
    </row>
    <row r="69" spans="1:7" ht="16.149999999999999" thickBot="1">
      <c r="A69" s="13" t="s">
        <v>95</v>
      </c>
      <c r="B69" s="14">
        <f>SUM(B2:B68)</f>
        <v>277881119.10000002</v>
      </c>
      <c r="C69" s="15">
        <f t="shared" ref="C69:G69" si="0">SUM(C2:C68)</f>
        <v>564127583.1500001</v>
      </c>
      <c r="D69" s="16">
        <f t="shared" si="0"/>
        <v>22875692.760000009</v>
      </c>
      <c r="E69" s="16">
        <f t="shared" si="0"/>
        <v>131069077.05</v>
      </c>
      <c r="F69" s="16">
        <f t="shared" si="0"/>
        <v>2673882.1199999996</v>
      </c>
      <c r="G69" s="16">
        <f t="shared" si="0"/>
        <v>128395194.92999999</v>
      </c>
    </row>
  </sheetData>
  <conditionalFormatting sqref="A2:A68">
    <cfRule type="expression" dxfId="0" priority="1">
      <formula>D2=0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A8D489-3332-48E2-A0B3-AF1ADD4EEEB4}"/>
</file>

<file path=customXml/itemProps2.xml><?xml version="1.0" encoding="utf-8"?>
<ds:datastoreItem xmlns:ds="http://schemas.openxmlformats.org/officeDocument/2006/customXml" ds:itemID="{7DEEE421-0E1C-4C2C-87F8-F0A29DAD4A67}"/>
</file>

<file path=customXml/itemProps3.xml><?xml version="1.0" encoding="utf-8"?>
<ds:datastoreItem xmlns:ds="http://schemas.openxmlformats.org/officeDocument/2006/customXml" ds:itemID="{97E62131-5703-4AD8-B55C-CE156A530D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Gilligan, Gloria</cp:lastModifiedBy>
  <cp:revision/>
  <dcterms:created xsi:type="dcterms:W3CDTF">2021-11-18T17:07:11Z</dcterms:created>
  <dcterms:modified xsi:type="dcterms:W3CDTF">2022-06-01T20:27:34Z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